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ger's Work\Transparency info\Procurement cards\May 2021 Transactions June Statement\"/>
    </mc:Choice>
  </mc:AlternateContent>
  <xr:revisionPtr revIDLastSave="0" documentId="13_ncr:8001_{3D97887E-AC30-4D9B-871B-6B75D9D3B478}" xr6:coauthVersionLast="45" xr6:coauthVersionMax="47" xr10:uidLastSave="{00000000-0000-0000-0000-000000000000}"/>
  <workbookProtection workbookAlgorithmName="SHA-512" workbookHashValue="MwIwS1N4LbMm1hPP3jSEFQL75lbMaYKAlju2+XIVRH+mcZ/Ep/Oyn7V1wlJHXLc/IOdT8SCTa1/FLFzfjs6RmQ==" workbookSaltValue="CprBpoV+NKkcaybYFurhFQ==" workbookSpinCount="100000" lockStructure="1"/>
  <bookViews>
    <workbookView xWindow="-108" yWindow="-108" windowWidth="23256" windowHeight="12576" xr2:uid="{00000000-000D-0000-FFFF-FFFF00000000}"/>
  </bookViews>
  <sheets>
    <sheet name="Summary" sheetId="2" r:id="rId1"/>
    <sheet name="1" sheetId="1" r:id="rId2"/>
    <sheet name="2" sheetId="6" r:id="rId3"/>
    <sheet name="3" sheetId="7" r:id="rId4"/>
    <sheet name="4" sheetId="13" r:id="rId5"/>
    <sheet name="5" sheetId="12" r:id="rId6"/>
    <sheet name="6" sheetId="11" r:id="rId7"/>
    <sheet name="7" sheetId="10" r:id="rId8"/>
    <sheet name="8" sheetId="9" r:id="rId9"/>
    <sheet name="9" sheetId="8" r:id="rId10"/>
    <sheet name="10" sheetId="1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20" r:id="rId17"/>
    <sheet name="17" sheetId="21" r:id="rId18"/>
    <sheet name="18" sheetId="22" r:id="rId19"/>
    <sheet name="19" sheetId="23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9" r:id="rId26"/>
    <sheet name="26" sheetId="30" r:id="rId27"/>
    <sheet name="27" sheetId="31" r:id="rId28"/>
    <sheet name="28" sheetId="32" r:id="rId29"/>
    <sheet name="29" sheetId="33" r:id="rId30"/>
    <sheet name="30" sheetId="34" r:id="rId31"/>
    <sheet name="31" sheetId="35" r:id="rId32"/>
    <sheet name="32" sheetId="36" r:id="rId33"/>
    <sheet name="33" sheetId="37" r:id="rId34"/>
    <sheet name="34" sheetId="38" r:id="rId35"/>
    <sheet name="35" sheetId="39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6" sheetId="50" r:id="rId47"/>
    <sheet name="47" sheetId="51" r:id="rId48"/>
    <sheet name="48" sheetId="52" r:id="rId49"/>
    <sheet name="49" sheetId="53" r:id="rId50"/>
    <sheet name="50" sheetId="54" r:id="rId51"/>
    <sheet name="51" sheetId="56" r:id="rId52"/>
    <sheet name="52" sheetId="57" r:id="rId53"/>
    <sheet name="53" sheetId="58" r:id="rId54"/>
    <sheet name="54" sheetId="59" r:id="rId55"/>
    <sheet name="55" sheetId="60" r:id="rId56"/>
    <sheet name="56" sheetId="61" r:id="rId57"/>
    <sheet name="57" sheetId="62" r:id="rId58"/>
    <sheet name="58" sheetId="63" r:id="rId59"/>
    <sheet name="59" sheetId="64" r:id="rId60"/>
    <sheet name="60" sheetId="65" r:id="rId61"/>
    <sheet name="61" sheetId="66" r:id="rId62"/>
    <sheet name="62" sheetId="67" r:id="rId63"/>
    <sheet name="63" sheetId="68" r:id="rId64"/>
    <sheet name="64" sheetId="69" r:id="rId65"/>
    <sheet name="65" sheetId="70" r:id="rId66"/>
    <sheet name="66" sheetId="71" r:id="rId67"/>
    <sheet name="67" sheetId="72" r:id="rId68"/>
  </sheets>
  <calcPr calcId="191028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5" l="1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9" i="15"/>
  <c r="J8" i="15" l="1"/>
  <c r="J28" i="21" l="1"/>
  <c r="J28" i="10"/>
  <c r="J7" i="39" l="1"/>
  <c r="J8" i="23"/>
  <c r="J7" i="6"/>
  <c r="J8" i="6"/>
  <c r="J9" i="6"/>
  <c r="J7" i="11"/>
  <c r="J8" i="11"/>
  <c r="J11" i="23" l="1"/>
  <c r="B3" i="12" l="1"/>
  <c r="B3" i="71"/>
  <c r="B3" i="70"/>
  <c r="B3" i="67"/>
  <c r="B3" i="66"/>
  <c r="B3" i="65"/>
  <c r="B3" i="61"/>
  <c r="B3" i="62"/>
  <c r="B3" i="60"/>
  <c r="B3" i="59"/>
  <c r="B3" i="58"/>
  <c r="B3" i="56"/>
  <c r="B3" i="57"/>
  <c r="B3" i="54"/>
  <c r="B3" i="53"/>
  <c r="B3" i="52"/>
  <c r="B3" i="51"/>
  <c r="B3" i="50"/>
  <c r="B3" i="49"/>
  <c r="B3" i="72"/>
  <c r="B3" i="48"/>
  <c r="B3" i="47"/>
  <c r="B3" i="46"/>
  <c r="B3" i="45"/>
  <c r="B3" i="44"/>
  <c r="B3" i="41"/>
  <c r="B3" i="69"/>
  <c r="B3" i="39"/>
  <c r="B3" i="38"/>
  <c r="B3" i="40"/>
  <c r="B3" i="42"/>
  <c r="B3" i="43"/>
  <c r="B3" i="37"/>
  <c r="B3" i="63"/>
  <c r="B3" i="35"/>
  <c r="B3" i="34"/>
  <c r="B3" i="33"/>
  <c r="B3" i="31"/>
  <c r="B3" i="28"/>
  <c r="B3" i="30"/>
  <c r="B3" i="27"/>
  <c r="B3" i="25"/>
  <c r="B3" i="32"/>
  <c r="B3" i="26"/>
  <c r="B3" i="24"/>
  <c r="B3" i="23"/>
  <c r="B3" i="20"/>
  <c r="B3" i="17"/>
  <c r="B3" i="18"/>
  <c r="B3" i="14"/>
  <c r="B3" i="16"/>
  <c r="B3" i="8"/>
  <c r="B3" i="9"/>
  <c r="B3" i="11"/>
  <c r="B3" i="1"/>
  <c r="B3" i="6"/>
  <c r="E29" i="31"/>
  <c r="E29" i="27"/>
  <c r="E29" i="7"/>
  <c r="J8" i="7"/>
  <c r="J7" i="7"/>
  <c r="J27" i="7" s="1"/>
  <c r="J28" i="7" s="1"/>
  <c r="B3" i="68"/>
  <c r="B3" i="36"/>
  <c r="B3" i="29"/>
  <c r="B3" i="22"/>
  <c r="B3" i="19"/>
  <c r="B3" i="15"/>
  <c r="B3" i="13"/>
  <c r="B3" i="7"/>
  <c r="D44" i="2"/>
  <c r="D62" i="2"/>
  <c r="D61" i="2"/>
  <c r="D37" i="2"/>
  <c r="D71" i="2"/>
  <c r="D60" i="2"/>
  <c r="D59" i="2"/>
  <c r="D70" i="2"/>
  <c r="D54" i="2"/>
  <c r="D53" i="2"/>
  <c r="D52" i="2"/>
  <c r="D49" i="2"/>
  <c r="D48" i="2"/>
  <c r="D46" i="2"/>
  <c r="D43" i="2"/>
  <c r="D41" i="2"/>
  <c r="D32" i="2"/>
  <c r="D33" i="2"/>
  <c r="D38" i="2"/>
  <c r="D34" i="2"/>
  <c r="D31" i="2"/>
  <c r="D69" i="2"/>
  <c r="D28" i="2"/>
  <c r="D26" i="2"/>
  <c r="D24" i="2"/>
  <c r="D68" i="2"/>
  <c r="D25" i="2"/>
  <c r="D23" i="2"/>
  <c r="D19" i="2"/>
  <c r="D67" i="2"/>
  <c r="D66" i="2"/>
  <c r="D17" i="2"/>
  <c r="D65" i="2"/>
  <c r="D12" i="2"/>
  <c r="D64" i="2"/>
  <c r="D8" i="2"/>
  <c r="E29" i="72"/>
  <c r="K27" i="72"/>
  <c r="I27" i="72"/>
  <c r="H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27" i="72" s="1"/>
  <c r="J28" i="72" s="1"/>
  <c r="J9" i="72"/>
  <c r="J8" i="72"/>
  <c r="J7" i="72"/>
  <c r="G3" i="72"/>
  <c r="E29" i="71"/>
  <c r="K27" i="71"/>
  <c r="I27" i="71"/>
  <c r="H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27" i="71" s="1"/>
  <c r="J28" i="71" s="1"/>
  <c r="J10" i="71"/>
  <c r="J9" i="71"/>
  <c r="J8" i="71"/>
  <c r="J7" i="71"/>
  <c r="G3" i="71"/>
  <c r="E29" i="70"/>
  <c r="K27" i="70"/>
  <c r="I27" i="70"/>
  <c r="H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27" i="70" s="1"/>
  <c r="J28" i="70" s="1"/>
  <c r="J7" i="70"/>
  <c r="G3" i="70"/>
  <c r="E29" i="69"/>
  <c r="K27" i="69"/>
  <c r="I27" i="69"/>
  <c r="H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27" i="69" s="1"/>
  <c r="J28" i="69" s="1"/>
  <c r="J8" i="69"/>
  <c r="J7" i="69"/>
  <c r="G3" i="69"/>
  <c r="E29" i="68"/>
  <c r="K27" i="68"/>
  <c r="I27" i="68"/>
  <c r="H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J27" i="68" s="1"/>
  <c r="J28" i="68" s="1"/>
  <c r="G3" i="68"/>
  <c r="E29" i="67"/>
  <c r="K27" i="67"/>
  <c r="I27" i="67"/>
  <c r="H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7" i="67"/>
  <c r="J27" i="67" s="1"/>
  <c r="J28" i="67" s="1"/>
  <c r="G3" i="67"/>
  <c r="E29" i="66"/>
  <c r="K27" i="66"/>
  <c r="I27" i="66"/>
  <c r="H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27" i="66" s="1"/>
  <c r="J28" i="66" s="1"/>
  <c r="J7" i="66"/>
  <c r="G3" i="66"/>
  <c r="E29" i="65"/>
  <c r="K27" i="65"/>
  <c r="I27" i="65"/>
  <c r="H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G3" i="65"/>
  <c r="E29" i="64"/>
  <c r="K27" i="64"/>
  <c r="I27" i="64"/>
  <c r="H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27" i="64" s="1"/>
  <c r="J28" i="64" s="1"/>
  <c r="J9" i="64"/>
  <c r="J8" i="64"/>
  <c r="J7" i="64"/>
  <c r="E29" i="63"/>
  <c r="K27" i="63"/>
  <c r="I27" i="63"/>
  <c r="H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27" i="63" s="1"/>
  <c r="J28" i="63" s="1"/>
  <c r="J9" i="63"/>
  <c r="J8" i="63"/>
  <c r="J7" i="63"/>
  <c r="E29" i="62"/>
  <c r="K27" i="62"/>
  <c r="I27" i="62"/>
  <c r="H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27" i="62" s="1"/>
  <c r="J28" i="62" s="1"/>
  <c r="J9" i="62"/>
  <c r="J8" i="62"/>
  <c r="J7" i="62"/>
  <c r="G3" i="62"/>
  <c r="E29" i="61"/>
  <c r="K27" i="61"/>
  <c r="I27" i="61"/>
  <c r="H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E29" i="60"/>
  <c r="K27" i="60"/>
  <c r="I27" i="60"/>
  <c r="H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27" i="60" s="1"/>
  <c r="G3" i="60"/>
  <c r="E29" i="59"/>
  <c r="K27" i="59"/>
  <c r="I27" i="59"/>
  <c r="H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27" i="59" s="1"/>
  <c r="J28" i="59" s="1"/>
  <c r="J8" i="59"/>
  <c r="J7" i="59"/>
  <c r="G3" i="59"/>
  <c r="E29" i="58"/>
  <c r="K27" i="58"/>
  <c r="I27" i="58"/>
  <c r="H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27" i="58" s="1"/>
  <c r="J28" i="58" s="1"/>
  <c r="G3" i="58"/>
  <c r="E29" i="57"/>
  <c r="K27" i="57"/>
  <c r="I27" i="57"/>
  <c r="H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G3" i="57"/>
  <c r="E29" i="56"/>
  <c r="K27" i="56"/>
  <c r="I27" i="56"/>
  <c r="H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G3" i="56"/>
  <c r="E29" i="54"/>
  <c r="K27" i="54"/>
  <c r="I27" i="54"/>
  <c r="H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J27" i="54" s="1"/>
  <c r="G3" i="54"/>
  <c r="E29" i="53"/>
  <c r="K27" i="53"/>
  <c r="I27" i="53"/>
  <c r="H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27" i="53" s="1"/>
  <c r="J28" i="53" s="1"/>
  <c r="J9" i="53"/>
  <c r="J8" i="53"/>
  <c r="J7" i="53"/>
  <c r="G3" i="53"/>
  <c r="E29" i="52"/>
  <c r="K27" i="52"/>
  <c r="I27" i="52"/>
  <c r="H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J27" i="52" s="1"/>
  <c r="J28" i="52" s="1"/>
  <c r="G3" i="52"/>
  <c r="E29" i="51"/>
  <c r="K27" i="51"/>
  <c r="I27" i="51"/>
  <c r="H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E29" i="50"/>
  <c r="K27" i="50"/>
  <c r="I27" i="50"/>
  <c r="H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G3" i="50"/>
  <c r="E29" i="49"/>
  <c r="K27" i="49"/>
  <c r="I27" i="49"/>
  <c r="H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E29" i="48"/>
  <c r="K27" i="48"/>
  <c r="I27" i="48"/>
  <c r="H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27" i="48" s="1"/>
  <c r="J28" i="48" s="1"/>
  <c r="J8" i="48"/>
  <c r="J7" i="48"/>
  <c r="G3" i="48"/>
  <c r="E29" i="47"/>
  <c r="K27" i="47"/>
  <c r="I27" i="47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E29" i="46"/>
  <c r="K27" i="46"/>
  <c r="I27" i="46"/>
  <c r="H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J27" i="46" s="1"/>
  <c r="J28" i="46" s="1"/>
  <c r="G3" i="46"/>
  <c r="E29" i="45"/>
  <c r="K27" i="45"/>
  <c r="I27" i="45"/>
  <c r="H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G3" i="45"/>
  <c r="E29" i="44"/>
  <c r="K27" i="44"/>
  <c r="I27" i="44"/>
  <c r="H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9" i="44"/>
  <c r="J8" i="44"/>
  <c r="J7" i="44"/>
  <c r="G3" i="44"/>
  <c r="E29" i="43"/>
  <c r="K27" i="43"/>
  <c r="I27" i="43"/>
  <c r="H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27" i="43" s="1"/>
  <c r="J28" i="43" s="1"/>
  <c r="J7" i="43"/>
  <c r="G3" i="43"/>
  <c r="E29" i="42"/>
  <c r="K27" i="42"/>
  <c r="I27" i="42"/>
  <c r="H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27" i="42" s="1"/>
  <c r="J28" i="42" s="1"/>
  <c r="J10" i="42"/>
  <c r="J9" i="42"/>
  <c r="J8" i="42"/>
  <c r="J7" i="42"/>
  <c r="G3" i="42"/>
  <c r="E29" i="41"/>
  <c r="K27" i="41"/>
  <c r="I27" i="41"/>
  <c r="H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27" i="41" s="1"/>
  <c r="J28" i="41" s="1"/>
  <c r="J7" i="41"/>
  <c r="G3" i="41"/>
  <c r="E29" i="40"/>
  <c r="K27" i="40"/>
  <c r="I27" i="40"/>
  <c r="H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27" i="40" s="1"/>
  <c r="J28" i="40" s="1"/>
  <c r="J8" i="40"/>
  <c r="J7" i="40"/>
  <c r="G3" i="40"/>
  <c r="E29" i="39"/>
  <c r="K27" i="39"/>
  <c r="I27" i="39"/>
  <c r="H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G3" i="39"/>
  <c r="E29" i="38"/>
  <c r="K27" i="38"/>
  <c r="I27" i="38"/>
  <c r="H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27" i="38" s="1"/>
  <c r="J28" i="38" s="1"/>
  <c r="G3" i="38"/>
  <c r="E29" i="37"/>
  <c r="K27" i="37"/>
  <c r="I27" i="37"/>
  <c r="H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27" i="37" s="1"/>
  <c r="J28" i="37" s="1"/>
  <c r="G3" i="37"/>
  <c r="E29" i="36"/>
  <c r="K27" i="36"/>
  <c r="I27" i="36"/>
  <c r="H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27" i="36" s="1"/>
  <c r="J28" i="36" s="1"/>
  <c r="J7" i="36"/>
  <c r="G3" i="36"/>
  <c r="E29" i="35"/>
  <c r="K27" i="35"/>
  <c r="I27" i="35"/>
  <c r="H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G3" i="35"/>
  <c r="E29" i="34"/>
  <c r="K27" i="34"/>
  <c r="I27" i="34"/>
  <c r="H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27" i="34" s="1"/>
  <c r="J28" i="34" s="1"/>
  <c r="J9" i="34"/>
  <c r="J8" i="34"/>
  <c r="J7" i="34"/>
  <c r="G3" i="34"/>
  <c r="E29" i="33"/>
  <c r="K27" i="33"/>
  <c r="I27" i="33"/>
  <c r="H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" i="33"/>
  <c r="E29" i="32"/>
  <c r="K27" i="32"/>
  <c r="I27" i="32"/>
  <c r="H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G3" i="32"/>
  <c r="K27" i="31"/>
  <c r="I27" i="31"/>
  <c r="H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27" i="31" s="1"/>
  <c r="J28" i="31" s="1"/>
  <c r="J7" i="31"/>
  <c r="G3" i="31"/>
  <c r="E29" i="30"/>
  <c r="K27" i="30"/>
  <c r="I27" i="30"/>
  <c r="H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27" i="30" s="1"/>
  <c r="J28" i="30" s="1"/>
  <c r="J12" i="30"/>
  <c r="J11" i="30"/>
  <c r="J10" i="30"/>
  <c r="J9" i="30"/>
  <c r="J8" i="30"/>
  <c r="J7" i="30"/>
  <c r="G3" i="30"/>
  <c r="E29" i="29"/>
  <c r="K27" i="29"/>
  <c r="I27" i="29"/>
  <c r="H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27" i="29" s="1"/>
  <c r="J28" i="29" s="1"/>
  <c r="G3" i="29"/>
  <c r="E29" i="28"/>
  <c r="K27" i="28"/>
  <c r="I27" i="28"/>
  <c r="H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27" i="28" s="1"/>
  <c r="J28" i="28" s="1"/>
  <c r="J7" i="28"/>
  <c r="G3" i="28"/>
  <c r="K27" i="27"/>
  <c r="I27" i="27"/>
  <c r="H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27" i="27" s="1"/>
  <c r="J28" i="27" s="1"/>
  <c r="J7" i="27"/>
  <c r="G3" i="27"/>
  <c r="E29" i="26"/>
  <c r="K27" i="26"/>
  <c r="I27" i="26"/>
  <c r="H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27" i="26" s="1"/>
  <c r="J28" i="26" s="1"/>
  <c r="J8" i="26"/>
  <c r="J7" i="26"/>
  <c r="E29" i="25"/>
  <c r="K27" i="25"/>
  <c r="I27" i="25"/>
  <c r="H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E29" i="24"/>
  <c r="K27" i="24"/>
  <c r="I27" i="24"/>
  <c r="H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27" i="24" s="1"/>
  <c r="J28" i="24" s="1"/>
  <c r="J8" i="24"/>
  <c r="J7" i="24"/>
  <c r="G3" i="24"/>
  <c r="E30" i="23"/>
  <c r="K28" i="23"/>
  <c r="I28" i="23"/>
  <c r="H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0" i="23"/>
  <c r="J9" i="23"/>
  <c r="J7" i="23"/>
  <c r="E29" i="22"/>
  <c r="K27" i="22"/>
  <c r="I27" i="22"/>
  <c r="H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27" i="22" s="1"/>
  <c r="J28" i="22" s="1"/>
  <c r="J8" i="22"/>
  <c r="J7" i="22"/>
  <c r="G3" i="22"/>
  <c r="E29" i="21"/>
  <c r="K27" i="21"/>
  <c r="I27" i="21"/>
  <c r="H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27" i="21" s="1"/>
  <c r="J9" i="21"/>
  <c r="J8" i="21"/>
  <c r="J7" i="21"/>
  <c r="G3" i="21"/>
  <c r="E29" i="20"/>
  <c r="K27" i="20"/>
  <c r="I27" i="20"/>
  <c r="H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27" i="20" s="1"/>
  <c r="J28" i="20" s="1"/>
  <c r="J7" i="20"/>
  <c r="G3" i="20"/>
  <c r="E29" i="19"/>
  <c r="K27" i="19"/>
  <c r="I27" i="19"/>
  <c r="H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27" i="19" s="1"/>
  <c r="J28" i="19" s="1"/>
  <c r="J8" i="19"/>
  <c r="J7" i="19"/>
  <c r="G3" i="19"/>
  <c r="E29" i="18"/>
  <c r="K27" i="18"/>
  <c r="I27" i="18"/>
  <c r="H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E29" i="17"/>
  <c r="K27" i="17"/>
  <c r="I27" i="17"/>
  <c r="H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27" i="17" s="1"/>
  <c r="J28" i="17" s="1"/>
  <c r="J7" i="17"/>
  <c r="G3" i="17"/>
  <c r="E29" i="16"/>
  <c r="K27" i="16"/>
  <c r="I27" i="16"/>
  <c r="H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27" i="16" s="1"/>
  <c r="J28" i="16" s="1"/>
  <c r="J7" i="16"/>
  <c r="G3" i="16"/>
  <c r="E44" i="15"/>
  <c r="K42" i="15"/>
  <c r="I42" i="15"/>
  <c r="H42" i="15"/>
  <c r="J7" i="15"/>
  <c r="E29" i="14"/>
  <c r="K27" i="14"/>
  <c r="I27" i="14"/>
  <c r="H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27" i="14" s="1"/>
  <c r="J28" i="14" s="1"/>
  <c r="E29" i="13"/>
  <c r="K27" i="13"/>
  <c r="I27" i="13"/>
  <c r="H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27" i="13" s="1"/>
  <c r="J28" i="13" s="1"/>
  <c r="E29" i="12"/>
  <c r="K27" i="12"/>
  <c r="I27" i="12"/>
  <c r="H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E29" i="11"/>
  <c r="K27" i="11"/>
  <c r="I27" i="11"/>
  <c r="H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27" i="11" s="1"/>
  <c r="J28" i="11" s="1"/>
  <c r="J9" i="11"/>
  <c r="E29" i="10"/>
  <c r="K27" i="10"/>
  <c r="I27" i="10"/>
  <c r="H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27" i="10" s="1"/>
  <c r="J11" i="10"/>
  <c r="J10" i="10"/>
  <c r="J9" i="10"/>
  <c r="J8" i="10"/>
  <c r="J7" i="10"/>
  <c r="E29" i="9"/>
  <c r="K27" i="9"/>
  <c r="I27" i="9"/>
  <c r="H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E29" i="8"/>
  <c r="K27" i="8"/>
  <c r="I27" i="8"/>
  <c r="H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K27" i="7"/>
  <c r="I27" i="7"/>
  <c r="H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E30" i="6"/>
  <c r="K28" i="6"/>
  <c r="I28" i="6"/>
  <c r="H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28" i="6" s="1"/>
  <c r="J27" i="61"/>
  <c r="J28" i="61" s="1"/>
  <c r="J27" i="45"/>
  <c r="J28" i="45" s="1"/>
  <c r="D30" i="2"/>
  <c r="D40" i="2"/>
  <c r="J27" i="39"/>
  <c r="J28" i="39" s="1"/>
  <c r="E29" i="1"/>
  <c r="J11" i="1"/>
  <c r="J12" i="1"/>
  <c r="J13" i="1"/>
  <c r="J14" i="1"/>
  <c r="J15" i="1"/>
  <c r="J26" i="1"/>
  <c r="J25" i="1"/>
  <c r="J24" i="1"/>
  <c r="J23" i="1"/>
  <c r="J22" i="1"/>
  <c r="J21" i="1"/>
  <c r="J20" i="1"/>
  <c r="J19" i="1"/>
  <c r="J18" i="1"/>
  <c r="J17" i="1"/>
  <c r="J16" i="1"/>
  <c r="J10" i="1"/>
  <c r="J9" i="1"/>
  <c r="J8" i="1"/>
  <c r="J7" i="1"/>
  <c r="J27" i="1" s="1"/>
  <c r="J28" i="1" s="1"/>
  <c r="D63" i="2"/>
  <c r="D11" i="2"/>
  <c r="D27" i="2"/>
  <c r="D57" i="2"/>
  <c r="D7" i="2"/>
  <c r="K27" i="1"/>
  <c r="I27" i="1"/>
  <c r="H27" i="1"/>
  <c r="D6" i="2"/>
  <c r="J27" i="50" l="1"/>
  <c r="J28" i="50" s="1"/>
  <c r="D56" i="2"/>
  <c r="J27" i="65"/>
  <c r="D9" i="2"/>
  <c r="J42" i="15"/>
  <c r="D20" i="2"/>
  <c r="J27" i="49"/>
  <c r="J27" i="32"/>
  <c r="J27" i="57"/>
  <c r="J28" i="54"/>
  <c r="D50" i="2"/>
  <c r="D13" i="2"/>
  <c r="D16" i="2"/>
  <c r="J28" i="60"/>
  <c r="D55" i="2"/>
  <c r="J27" i="8"/>
  <c r="J28" i="8" s="1"/>
  <c r="J27" i="56"/>
  <c r="J28" i="56" s="1"/>
  <c r="J27" i="18"/>
  <c r="J28" i="18" s="1"/>
  <c r="J27" i="47"/>
  <c r="J27" i="51"/>
  <c r="J28" i="51" s="1"/>
  <c r="J27" i="12"/>
  <c r="J28" i="12" s="1"/>
  <c r="J27" i="9"/>
  <c r="J27" i="33"/>
  <c r="J28" i="33" s="1"/>
  <c r="J27" i="25"/>
  <c r="J28" i="25" s="1"/>
  <c r="J27" i="35"/>
  <c r="J28" i="35"/>
  <c r="D29" i="2"/>
  <c r="D22" i="2"/>
  <c r="D14" i="2"/>
  <c r="D35" i="2"/>
  <c r="J27" i="44"/>
  <c r="J28" i="44" s="1"/>
  <c r="D36" i="2"/>
  <c r="J28" i="23"/>
  <c r="D18" i="2" s="1"/>
  <c r="D47" i="2"/>
  <c r="J28" i="47" l="1"/>
  <c r="D42" i="2"/>
  <c r="D39" i="2"/>
  <c r="J28" i="65"/>
  <c r="D58" i="2"/>
  <c r="J28" i="32"/>
  <c r="D21" i="2"/>
  <c r="J28" i="49"/>
  <c r="D45" i="2"/>
  <c r="J43" i="15"/>
  <c r="D15" i="2"/>
  <c r="J28" i="57"/>
  <c r="D51" i="2"/>
  <c r="J28" i="9"/>
  <c r="D10" i="2"/>
  <c r="J29" i="23"/>
  <c r="J29" i="6" l="1"/>
  <c r="D5" i="2"/>
  <c r="B7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Nikki Holland</author>
  </authors>
  <commentList>
    <comment ref="B74" authorId="0" shapeId="0" xr:uid="{F42EC76F-F00F-4A31-AF14-BB8C45938746}">
      <text>
        <r>
          <rPr>
            <b/>
            <sz val="9"/>
            <color indexed="81"/>
            <rFont val="Tahoma"/>
            <charset val="1"/>
          </rPr>
          <t>Nikki Holland:</t>
        </r>
        <r>
          <rPr>
            <sz val="9"/>
            <color indexed="81"/>
            <rFont val="Tahoma"/>
            <charset val="1"/>
          </rPr>
          <t xml:space="preserve">
3125.27 new cards
227.05 old cards</t>
        </r>
      </text>
    </comment>
  </commentList>
</comments>
</file>

<file path=xl/sharedStrings.xml><?xml version="1.0" encoding="utf-8"?>
<sst xmlns="http://schemas.openxmlformats.org/spreadsheetml/2006/main" count="2175" uniqueCount="221">
  <si>
    <t>Amount</t>
  </si>
  <si>
    <t>Go To</t>
  </si>
  <si>
    <t>Completed</t>
  </si>
  <si>
    <t>Transaction Log</t>
  </si>
  <si>
    <t>INV REF 188446</t>
  </si>
  <si>
    <t xml:space="preserve"> INV REF 188286</t>
  </si>
  <si>
    <t>INV REF 188456</t>
  </si>
  <si>
    <t>INV REF 188289</t>
  </si>
  <si>
    <t>INV REF 188452</t>
  </si>
  <si>
    <t>INV REF 188447</t>
  </si>
  <si>
    <t>INV REF 188448</t>
  </si>
  <si>
    <t>INV REF 188453</t>
  </si>
  <si>
    <t>INV REF 188454</t>
  </si>
  <si>
    <t>INV 188449</t>
  </si>
  <si>
    <t>INV REF 188450</t>
  </si>
  <si>
    <t>INV REF 188285</t>
  </si>
  <si>
    <t>INV REF 188290</t>
  </si>
  <si>
    <t>INV REF 188286</t>
  </si>
  <si>
    <t>INV REF 188455</t>
  </si>
  <si>
    <t>INV REF 188451</t>
  </si>
  <si>
    <t>VISA CARD TRANSACTION LOG</t>
  </si>
  <si>
    <t>Name:</t>
  </si>
  <si>
    <t>ZBRO002</t>
  </si>
  <si>
    <t>Period end:</t>
  </si>
  <si>
    <t>INV REF</t>
  </si>
  <si>
    <t>Date</t>
  </si>
  <si>
    <t>Supplier</t>
  </si>
  <si>
    <t>Merchant Category</t>
  </si>
  <si>
    <t>Purpose of Expenditure</t>
  </si>
  <si>
    <t>Budget Code</t>
  </si>
  <si>
    <t>Cost</t>
  </si>
  <si>
    <t>Cost Centre</t>
  </si>
  <si>
    <t>Subjective</t>
  </si>
  <si>
    <t>Activity</t>
  </si>
  <si>
    <t>Net</t>
  </si>
  <si>
    <t>VAT</t>
  </si>
  <si>
    <t>Total</t>
  </si>
  <si>
    <t>Unrecoverable VAT</t>
  </si>
  <si>
    <t>Totals</t>
  </si>
  <si>
    <t>Transactions and total reconciled to statement dated:</t>
  </si>
  <si>
    <t>Cardholders Declaration</t>
  </si>
  <si>
    <t>I declare that the information provided on this log is correct and the expenditure incurred is in accordance with the requirements of the scheme.</t>
  </si>
  <si>
    <t>Certified for Payment</t>
  </si>
  <si>
    <t>………………………………………………………………………………</t>
  </si>
  <si>
    <t>Signed:</t>
  </si>
  <si>
    <t>………………………………………………………………….</t>
  </si>
  <si>
    <t>Signed</t>
  </si>
  <si>
    <t>ZEVA002</t>
  </si>
  <si>
    <t>ZKAM001</t>
  </si>
  <si>
    <t>ZKEL001</t>
  </si>
  <si>
    <t>ZPEA001</t>
  </si>
  <si>
    <t>ZBLA001</t>
  </si>
  <si>
    <t>05.05.21</t>
  </si>
  <si>
    <t>Apple.com</t>
  </si>
  <si>
    <t>Icloud storage</t>
  </si>
  <si>
    <t>R4100</t>
  </si>
  <si>
    <t>MA05</t>
  </si>
  <si>
    <t>ZMEE001</t>
  </si>
  <si>
    <t>Mentimeter</t>
  </si>
  <si>
    <t>Software supplier</t>
  </si>
  <si>
    <t>Presentation support</t>
  </si>
  <si>
    <t>01 R0135</t>
  </si>
  <si>
    <t>MD01</t>
  </si>
  <si>
    <t>INV 188288</t>
  </si>
  <si>
    <t>Daniel Meeke</t>
  </si>
  <si>
    <t>ZIVE001</t>
  </si>
  <si>
    <t>ZBRI002</t>
  </si>
  <si>
    <t>ARCO</t>
  </si>
  <si>
    <t>HEAT SEAL LETTERING TP FI PPE</t>
  </si>
  <si>
    <t>R2260</t>
  </si>
  <si>
    <t>CF03</t>
  </si>
  <si>
    <t>ZHIL001</t>
  </si>
  <si>
    <t>TESCO   54.55</t>
  </si>
  <si>
    <t>COURSE FEEDING</t>
  </si>
  <si>
    <t>R3030</t>
  </si>
  <si>
    <t>MA01</t>
  </si>
  <si>
    <t>ZE</t>
  </si>
  <si>
    <t>ST</t>
  </si>
  <si>
    <t>SAINSBURYS 65.61</t>
  </si>
  <si>
    <t>SAINSBURYS 121.62</t>
  </si>
  <si>
    <t>SAINSBURYS 73.05</t>
  </si>
  <si>
    <t>TESCO 44.60</t>
  </si>
  <si>
    <t>STORES STOCK</t>
  </si>
  <si>
    <t>R4800</t>
  </si>
  <si>
    <t>SAINSBURYS 68.98</t>
  </si>
  <si>
    <t>SAINSBURYS 66.78</t>
  </si>
  <si>
    <t>SAINSBURYS 39.70</t>
  </si>
  <si>
    <t>SAINSBURYS 31.07</t>
  </si>
  <si>
    <t>SAINSBURYS 26.39</t>
  </si>
  <si>
    <t>SAINSBURYS 118.50</t>
  </si>
  <si>
    <t xml:space="preserve"> SAINSBURYS 48.00</t>
  </si>
  <si>
    <t>WATER/KETTLES FOR BRIDLINGTON</t>
  </si>
  <si>
    <t>R0130</t>
  </si>
  <si>
    <t>ZJOH002</t>
  </si>
  <si>
    <t>ZPUR001</t>
  </si>
  <si>
    <t>20/05/21</t>
  </si>
  <si>
    <t>Ruth Lee</t>
  </si>
  <si>
    <t>Purchase of trial product for Grenfell</t>
  </si>
  <si>
    <t>R2383</t>
  </si>
  <si>
    <t>CF01</t>
  </si>
  <si>
    <t>18/05/21</t>
  </si>
  <si>
    <t>Screwfix0</t>
  </si>
  <si>
    <t>Megaphone for CU for High Rise use</t>
  </si>
  <si>
    <t>ZCOL002</t>
  </si>
  <si>
    <t>ZCHE001</t>
  </si>
  <si>
    <t>ZBAR001</t>
  </si>
  <si>
    <t>ZSHA001</t>
  </si>
  <si>
    <t>TESCO 25.38</t>
  </si>
  <si>
    <t xml:space="preserve">COURSE FEEDING 10-05-21 </t>
  </si>
  <si>
    <t>SCREWFIX 139.90</t>
  </si>
  <si>
    <t>CARPET PROTECTOR ROLL</t>
  </si>
  <si>
    <t>B3000</t>
  </si>
  <si>
    <t>MORRIOSNS 22.00</t>
  </si>
  <si>
    <t>WATER FOR STATION</t>
  </si>
  <si>
    <t>FF01</t>
  </si>
  <si>
    <t>SAFETY GLOVES 14.93</t>
  </si>
  <si>
    <t xml:space="preserve">SAFETY GUANTLETS </t>
  </si>
  <si>
    <t>TESCO17.57</t>
  </si>
  <si>
    <t>COURSE FEEDING 24/05/21</t>
  </si>
  <si>
    <t>ASDA 28.00</t>
  </si>
  <si>
    <t xml:space="preserve">PRINTER INK </t>
  </si>
  <si>
    <t>ZKIR001</t>
  </si>
  <si>
    <t>ZMOR001</t>
  </si>
  <si>
    <t>30.05.2021</t>
  </si>
  <si>
    <t xml:space="preserve">Canva </t>
  </si>
  <si>
    <t>Corporate Comms renewal of Canva design product annual subscription</t>
  </si>
  <si>
    <t>R1410</t>
  </si>
  <si>
    <t>ZASK001</t>
  </si>
  <si>
    <t>ZTRU001</t>
  </si>
  <si>
    <t>ZSKI001</t>
  </si>
  <si>
    <t>18/05/2021</t>
  </si>
  <si>
    <t>Fabric Land</t>
  </si>
  <si>
    <t xml:space="preserve">Renew Felt on 3 x Health and Safety notice boards which has perished. Hornsea , Beverley and Driffield FS </t>
  </si>
  <si>
    <t>R0135</t>
  </si>
  <si>
    <t>Jane Skinner</t>
  </si>
  <si>
    <t>ZDEN001</t>
  </si>
  <si>
    <t>ZWIL001</t>
  </si>
  <si>
    <t>ZPLU001</t>
  </si>
  <si>
    <t>ZDRI001</t>
  </si>
  <si>
    <t>ZSUT001</t>
  </si>
  <si>
    <t>ZSLE001</t>
  </si>
  <si>
    <t>ZRAN001</t>
  </si>
  <si>
    <t>ZHEW001</t>
  </si>
  <si>
    <t>ZFUL002</t>
  </si>
  <si>
    <t>ZHAR002</t>
  </si>
  <si>
    <t>MORRISONS 33.00</t>
  </si>
  <si>
    <t>WATER FOR BRID</t>
  </si>
  <si>
    <t>SAINSBURYS 29.05</t>
  </si>
  <si>
    <t>COURSE FEEDING 25/05/21</t>
  </si>
  <si>
    <t xml:space="preserve">CARD USE ERROR </t>
  </si>
  <si>
    <t>B3020</t>
  </si>
  <si>
    <t>EX</t>
  </si>
  <si>
    <t>ZMCK001</t>
  </si>
  <si>
    <t>ZHOL002</t>
  </si>
  <si>
    <t>4 shops .co.uk</t>
  </si>
  <si>
    <t>MANNEQUINS FOR PPE DISPLAY</t>
  </si>
  <si>
    <t>3DVISTA</t>
  </si>
  <si>
    <t>SUBSCRIPTION TO SOFTWARE</t>
  </si>
  <si>
    <t>R3060</t>
  </si>
  <si>
    <t>SUBSCRIPTION TO SOFTWARE LICENCE</t>
  </si>
  <si>
    <t>ZCLU001</t>
  </si>
  <si>
    <t>ZALL001</t>
  </si>
  <si>
    <t>Metric</t>
  </si>
  <si>
    <t>Car parking for T2 Performance Workshop</t>
  </si>
  <si>
    <t>R4620</t>
  </si>
  <si>
    <t>ZLEA002</t>
  </si>
  <si>
    <t>ZSHI001</t>
  </si>
  <si>
    <t>06.05.21</t>
  </si>
  <si>
    <t>Fruit Market Hessle</t>
  </si>
  <si>
    <t>Car Parking in Hessle</t>
  </si>
  <si>
    <t>12.05.21</t>
  </si>
  <si>
    <t>Amazon.co.uk</t>
  </si>
  <si>
    <t>ZGIB001</t>
  </si>
  <si>
    <t>ZBUR001</t>
  </si>
  <si>
    <t>ZWIL002</t>
  </si>
  <si>
    <t>26/05/21</t>
  </si>
  <si>
    <t>The Real Sandwich Shop</t>
  </si>
  <si>
    <t>Lunch For McDermott Partner visit</t>
  </si>
  <si>
    <t>R2243</t>
  </si>
  <si>
    <t>HSQE Ltd</t>
  </si>
  <si>
    <t>Online Safeguarding Course</t>
  </si>
  <si>
    <t>Sarah Wilkinson</t>
  </si>
  <si>
    <t>……Sarah Wilkinson…………………………………………………………………………</t>
  </si>
  <si>
    <t>ZRHO002</t>
  </si>
  <si>
    <t>ZJAC002</t>
  </si>
  <si>
    <t>Zoom Video</t>
  </si>
  <si>
    <t>Video Conferencing Software Subscription</t>
  </si>
  <si>
    <t>Monthly HFRS Zoom licence cost - INV85666339</t>
  </si>
  <si>
    <t>Monthly HFRS Zoom licence cost - INV86483599</t>
  </si>
  <si>
    <t>Monthly HFRS Zoom licence cost - INV88154966</t>
  </si>
  <si>
    <t>TSOHost</t>
  </si>
  <si>
    <t>Domain Name Renewals</t>
  </si>
  <si>
    <t>ref inv - 6360500 - Humberside* domain names</t>
  </si>
  <si>
    <t>ref inv - 6370850 - Humberside* domain names</t>
  </si>
  <si>
    <t>Richard Jacques</t>
  </si>
  <si>
    <t>R Jacques</t>
  </si>
  <si>
    <t>ZHEA001</t>
  </si>
  <si>
    <t>ZDON001</t>
  </si>
  <si>
    <t>ZHEL001</t>
  </si>
  <si>
    <t>19/05/21</t>
  </si>
  <si>
    <t>The Loddon Swan</t>
  </si>
  <si>
    <t>Hotel</t>
  </si>
  <si>
    <t>Overnight accomodation &amp; meal for foam testing / demonstration in Norwich.</t>
  </si>
  <si>
    <t>R1000</t>
  </si>
  <si>
    <t>Steve Hellewell 460</t>
  </si>
  <si>
    <t>ZDUF001</t>
  </si>
  <si>
    <t>ZBRA001</t>
  </si>
  <si>
    <t>HOMEBASE</t>
  </si>
  <si>
    <t xml:space="preserve">BA Equipment </t>
  </si>
  <si>
    <t>Metal Bins for BA complex</t>
  </si>
  <si>
    <t>R3020</t>
  </si>
  <si>
    <t>0140</t>
  </si>
  <si>
    <t>ZSMI002</t>
  </si>
  <si>
    <t>ZTOP001</t>
  </si>
  <si>
    <t xml:space="preserve">Parking fee </t>
  </si>
  <si>
    <t xml:space="preserve">Fruit Market Parking                (lost receipt) </t>
  </si>
  <si>
    <t>ZCOU001</t>
  </si>
  <si>
    <t>ZTAY002</t>
  </si>
  <si>
    <t>visa</t>
  </si>
  <si>
    <t>ZHAR001</t>
  </si>
  <si>
    <t>ZMCC002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</si>
</sst>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14" fontId="0" fillId="0" borderId="5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3" fillId="0" borderId="0" xfId="1" applyAlignment="1">
      <alignment horizont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8" xfId="0" applyNumberFormat="1" applyBorder="1"/>
    <xf numFmtId="4" fontId="0" fillId="0" borderId="21" xfId="0" applyNumberFormat="1" applyBorder="1"/>
    <xf numFmtId="1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/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5" xfId="0" applyNumberForma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5" fillId="0" borderId="0" xfId="0" applyFont="1"/>
    <xf numFmtId="0" fontId="0" fillId="0" borderId="5" xfId="0" quotePrefix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7" fillId="0" borderId="0" xfId="0" applyFont="1"/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protection locked="0"/>
    </xf>
    <xf numFmtId="0" fontId="6" fillId="0" borderId="0" xfId="0" applyFont="1" applyFill="1"/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wrapText="1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ont="1"/>
    <xf numFmtId="14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>
      <alignment horizontal="center" vertical="center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Normal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4"/>
  <sheetViews>
    <sheetView tabSelected="1" workbookViewId="0">
      <selection activeCell="F64" sqref="F64"/>
    </sheetView>
  </sheetViews>
  <sheetFormatPr defaultRowHeight="14.4" x14ac:dyDescent="0.3"/>
  <cols>
    <col min="1" max="1" width="28.5546875" bestFit="1" customWidth="1"/>
    <col min="2" max="2" width="10.5546875" customWidth="1"/>
    <col min="3" max="3" width="16.44140625" style="1" customWidth="1"/>
    <col min="4" max="4" width="12.5546875" style="1" customWidth="1"/>
    <col min="6" max="6" width="18.109375" style="65" bestFit="1" customWidth="1"/>
    <col min="7" max="7" width="16.6640625" bestFit="1" customWidth="1"/>
  </cols>
  <sheetData>
    <row r="1" spans="2:7" x14ac:dyDescent="0.3">
      <c r="B1" s="41"/>
      <c r="C1" s="37"/>
      <c r="D1" s="94"/>
    </row>
    <row r="2" spans="2:7" x14ac:dyDescent="0.3">
      <c r="B2" s="41"/>
      <c r="C2" s="37"/>
      <c r="D2" s="94"/>
    </row>
    <row r="3" spans="2:7" x14ac:dyDescent="0.3">
      <c r="C3" s="94"/>
      <c r="D3" s="94"/>
      <c r="F3" s="66"/>
      <c r="G3" s="66"/>
    </row>
    <row r="4" spans="2:7" x14ac:dyDescent="0.3">
      <c r="B4" s="94" t="s">
        <v>0</v>
      </c>
      <c r="C4" s="94" t="s">
        <v>1</v>
      </c>
      <c r="D4" s="94" t="s">
        <v>2</v>
      </c>
      <c r="E4" s="94"/>
      <c r="G4" s="94"/>
    </row>
    <row r="5" spans="2:7" x14ac:dyDescent="0.3">
      <c r="B5" s="36"/>
      <c r="C5" s="34" t="s">
        <v>3</v>
      </c>
      <c r="D5" s="94" t="str">
        <f>IF($B5="","",IF(B5='2'!$J28,"Yes","No"))</f>
        <v/>
      </c>
    </row>
    <row r="6" spans="2:7" x14ac:dyDescent="0.3">
      <c r="B6" s="36"/>
      <c r="C6" s="34" t="s">
        <v>3</v>
      </c>
      <c r="D6" s="94" t="str">
        <f>IF($B6="","",IF(B6='1'!$J27,"Yes","No"))</f>
        <v/>
      </c>
    </row>
    <row r="7" spans="2:7" x14ac:dyDescent="0.3">
      <c r="B7" s="36"/>
      <c r="C7" s="34" t="s">
        <v>3</v>
      </c>
      <c r="D7" s="94" t="str">
        <f>IF($B7="","",IF(B7='3'!$J27,"Yes","No"))</f>
        <v/>
      </c>
    </row>
    <row r="8" spans="2:7" x14ac:dyDescent="0.3">
      <c r="B8" s="36"/>
      <c r="C8" s="34" t="s">
        <v>3</v>
      </c>
      <c r="D8" s="94" t="str">
        <f>IF($B8="","",IF(B8='4'!$J27,"Yes","No"))</f>
        <v/>
      </c>
    </row>
    <row r="9" spans="2:7" x14ac:dyDescent="0.3">
      <c r="B9" s="36">
        <v>2.4900000000000002</v>
      </c>
      <c r="C9" s="34" t="s">
        <v>3</v>
      </c>
      <c r="D9" s="94" t="str">
        <f>IF($B9="","",IF(B9='6'!$J27,"Yes","No"))</f>
        <v>Yes</v>
      </c>
      <c r="F9" s="82"/>
    </row>
    <row r="10" spans="2:7" x14ac:dyDescent="0.3">
      <c r="B10" s="36">
        <v>87.43</v>
      </c>
      <c r="C10" s="34" t="s">
        <v>3</v>
      </c>
      <c r="D10" s="94" t="str">
        <f>IF($B10="","",IF(B10='8'!$J27,"Yes","No"))</f>
        <v>Yes</v>
      </c>
      <c r="F10" s="50"/>
    </row>
    <row r="11" spans="2:7" x14ac:dyDescent="0.3">
      <c r="B11" s="36"/>
      <c r="C11" s="34" t="s">
        <v>3</v>
      </c>
      <c r="D11" s="94" t="str">
        <f>IF($B11="","",IF(B11='9'!$J27,"Yes","No"))</f>
        <v/>
      </c>
    </row>
    <row r="12" spans="2:7" x14ac:dyDescent="0.3">
      <c r="B12" s="36"/>
      <c r="C12" s="34" t="s">
        <v>3</v>
      </c>
      <c r="D12" s="94" t="str">
        <f>IF($B12="","",IF(B12='12'!$J27,"Yes","No"))</f>
        <v/>
      </c>
    </row>
    <row r="13" spans="2:7" x14ac:dyDescent="0.3">
      <c r="B13" s="36">
        <v>31.33</v>
      </c>
      <c r="C13" s="34" t="s">
        <v>3</v>
      </c>
      <c r="D13" s="94" t="str">
        <f>IF($B13="","",IF(B13='10'!$J27,"Yes","No"))</f>
        <v>Yes</v>
      </c>
      <c r="F13"/>
    </row>
    <row r="14" spans="2:7" x14ac:dyDescent="0.3">
      <c r="B14" s="36"/>
      <c r="C14" s="34" t="s">
        <v>3</v>
      </c>
      <c r="D14" s="94" t="str">
        <f>IF($B14="","",IF(B14='14'!$J27,"Yes","No"))</f>
        <v/>
      </c>
      <c r="F14" s="70"/>
    </row>
    <row r="15" spans="2:7" x14ac:dyDescent="0.3">
      <c r="B15" s="36">
        <v>758.85</v>
      </c>
      <c r="C15" s="34" t="s">
        <v>3</v>
      </c>
      <c r="D15" s="94" t="str">
        <f>IF($B15="","",IF(B15='11'!$J42,"Yes","No"))</f>
        <v>Yes</v>
      </c>
      <c r="F15" s="32"/>
    </row>
    <row r="16" spans="2:7" x14ac:dyDescent="0.3">
      <c r="B16" s="36">
        <v>212.02</v>
      </c>
      <c r="C16" s="34" t="s">
        <v>3</v>
      </c>
      <c r="D16" s="94" t="str">
        <f>IF($B16="","",IF(B16='13'!$J27,"Yes","No"))</f>
        <v>Yes</v>
      </c>
      <c r="F16" s="32"/>
    </row>
    <row r="17" spans="1:6" x14ac:dyDescent="0.3">
      <c r="B17" s="36"/>
      <c r="C17" s="34" t="s">
        <v>3</v>
      </c>
      <c r="D17" s="94" t="str">
        <f>IF($B17="","",IF(B17='16'!$J27,"Yes","No"))</f>
        <v/>
      </c>
    </row>
    <row r="18" spans="1:6" x14ac:dyDescent="0.3">
      <c r="B18" s="36">
        <v>247.78</v>
      </c>
      <c r="C18" s="34" t="s">
        <v>3</v>
      </c>
      <c r="D18" s="94" t="str">
        <f>IF($B18="","",IF(B18='19'!$J28,"Yes","No"))</f>
        <v>Yes</v>
      </c>
      <c r="F18" s="32"/>
    </row>
    <row r="19" spans="1:6" x14ac:dyDescent="0.3">
      <c r="B19" s="36"/>
      <c r="C19" s="34" t="s">
        <v>3</v>
      </c>
      <c r="D19" s="94" t="str">
        <f>IF($B19="","",IF(B19='20'!$J27,"Yes","No"))</f>
        <v/>
      </c>
    </row>
    <row r="20" spans="1:6" x14ac:dyDescent="0.3">
      <c r="B20" s="36">
        <v>99.99</v>
      </c>
      <c r="C20" s="34" t="s">
        <v>3</v>
      </c>
      <c r="D20" s="94" t="str">
        <f>IF($B20="","",IF(B20='22'!$J27,"Yes","No"))</f>
        <v>Yes</v>
      </c>
      <c r="F20" s="32"/>
    </row>
    <row r="21" spans="1:6" x14ac:dyDescent="0.3">
      <c r="B21" s="36">
        <v>22.01</v>
      </c>
      <c r="C21" s="34" t="s">
        <v>3</v>
      </c>
      <c r="D21" s="94" t="str">
        <f>IF($B21="","",IF(B21='28'!$J27,"Yes","No"))</f>
        <v>Yes</v>
      </c>
      <c r="F21" s="32"/>
    </row>
    <row r="22" spans="1:6" x14ac:dyDescent="0.3">
      <c r="B22" s="36"/>
      <c r="C22" s="34" t="s">
        <v>3</v>
      </c>
      <c r="D22" s="94" t="str">
        <f>IF($B22="","",IF(B22='21'!$J27,"Yes","No"))</f>
        <v/>
      </c>
      <c r="F22" s="70"/>
    </row>
    <row r="23" spans="1:6" x14ac:dyDescent="0.3">
      <c r="B23" s="36"/>
      <c r="C23" s="34" t="s">
        <v>3</v>
      </c>
      <c r="D23" s="94" t="str">
        <f>IF($B23="","",IF(B23='23'!$J27,"Yes","No"))</f>
        <v/>
      </c>
    </row>
    <row r="24" spans="1:6" x14ac:dyDescent="0.3">
      <c r="B24" s="36"/>
      <c r="C24" s="34" t="s">
        <v>3</v>
      </c>
      <c r="D24" s="94" t="str">
        <f>IF($B24="","",IF(B24='26'!$J27,"Yes","No"))</f>
        <v/>
      </c>
    </row>
    <row r="25" spans="1:6" x14ac:dyDescent="0.3">
      <c r="A25" s="43"/>
      <c r="B25" s="36"/>
      <c r="C25" s="34" t="s">
        <v>3</v>
      </c>
      <c r="D25" s="94" t="str">
        <f>IF($B25="","",IF(B25='24'!$J27,"Yes","No"))</f>
        <v/>
      </c>
    </row>
    <row r="26" spans="1:6" x14ac:dyDescent="0.3">
      <c r="B26" s="36"/>
      <c r="C26" s="34" t="s">
        <v>3</v>
      </c>
      <c r="D26" s="94" t="str">
        <f>IF($B26="","",IF(B26='27'!$J27,"Yes","No"))</f>
        <v/>
      </c>
    </row>
    <row r="27" spans="1:6" x14ac:dyDescent="0.3">
      <c r="B27" s="36"/>
      <c r="C27" s="34" t="s">
        <v>3</v>
      </c>
      <c r="D27" s="94" t="str">
        <f>IF($B27="","",IF(B27='29'!$J27,"Yes","No"))</f>
        <v/>
      </c>
    </row>
    <row r="28" spans="1:6" x14ac:dyDescent="0.3">
      <c r="B28" s="36"/>
      <c r="C28" s="34" t="s">
        <v>3</v>
      </c>
      <c r="D28" s="94" t="str">
        <f>IF($B28="","",IF(B28='30'!$J27,"Yes","No"))</f>
        <v/>
      </c>
    </row>
    <row r="29" spans="1:6" x14ac:dyDescent="0.3">
      <c r="B29" s="36"/>
      <c r="C29" s="34" t="s">
        <v>3</v>
      </c>
      <c r="D29" s="94" t="str">
        <f>IF($B29="","",IF(B29='31'!$J27,"Yes","No"))</f>
        <v/>
      </c>
      <c r="F29" s="70"/>
    </row>
    <row r="30" spans="1:6" x14ac:dyDescent="0.3">
      <c r="B30" s="36"/>
      <c r="C30" s="34" t="s">
        <v>3</v>
      </c>
      <c r="D30" s="94" t="str">
        <f>IF($B30="","",IF(B30='58'!$J27,"Yes","No"))</f>
        <v/>
      </c>
    </row>
    <row r="31" spans="1:6" x14ac:dyDescent="0.3">
      <c r="B31" s="36"/>
      <c r="C31" s="34" t="s">
        <v>3</v>
      </c>
      <c r="D31" s="94" t="str">
        <f>IF($B31="","",IF(B31='33'!$J27,"Yes","No"))</f>
        <v/>
      </c>
    </row>
    <row r="32" spans="1:6" x14ac:dyDescent="0.3">
      <c r="A32" s="58"/>
      <c r="B32" s="36"/>
      <c r="C32" s="34" t="s">
        <v>3</v>
      </c>
      <c r="D32" s="94" t="str">
        <f>IF($B32="","",IF(B32='39'!$J27,"Yes","No"))</f>
        <v/>
      </c>
    </row>
    <row r="33" spans="1:6" x14ac:dyDescent="0.3">
      <c r="B33" s="36"/>
      <c r="C33" s="34" t="s">
        <v>3</v>
      </c>
      <c r="D33" s="94" t="str">
        <f>IF($B33="","",IF(B33='38'!$J27,"Yes","No"))</f>
        <v/>
      </c>
    </row>
    <row r="34" spans="1:6" x14ac:dyDescent="0.3">
      <c r="A34" s="58"/>
      <c r="B34" s="36"/>
      <c r="C34" s="34" t="s">
        <v>3</v>
      </c>
      <c r="D34" s="94" t="str">
        <f>IF($B34="","",IF(B34='36'!$J27,"Yes","No"))</f>
        <v/>
      </c>
    </row>
    <row r="35" spans="1:6" x14ac:dyDescent="0.3">
      <c r="B35" s="36"/>
      <c r="C35" s="34" t="s">
        <v>3</v>
      </c>
      <c r="D35" s="94" t="str">
        <f>IF($B35="","",IF(B35='34'!$J27,"Yes","No"))</f>
        <v/>
      </c>
    </row>
    <row r="36" spans="1:6" x14ac:dyDescent="0.3">
      <c r="B36" s="36"/>
      <c r="C36" s="34" t="s">
        <v>3</v>
      </c>
      <c r="D36" s="94" t="str">
        <f>IF($B36="","",IF(B36='35'!$J27,"Yes","No"))</f>
        <v/>
      </c>
    </row>
    <row r="37" spans="1:6" x14ac:dyDescent="0.3">
      <c r="A37" s="58"/>
      <c r="B37" s="36"/>
      <c r="C37" s="34" t="s">
        <v>3</v>
      </c>
      <c r="D37" s="94" t="str">
        <f>IF($B37="","",IF(B37='64'!$J27,"Yes","No"))</f>
        <v/>
      </c>
    </row>
    <row r="38" spans="1:6" x14ac:dyDescent="0.3">
      <c r="B38" s="36"/>
      <c r="C38" s="34" t="s">
        <v>3</v>
      </c>
      <c r="D38" s="94" t="str">
        <f>IF($B38="","",IF(B38='37'!$J27,"Yes","No"))</f>
        <v/>
      </c>
    </row>
    <row r="39" spans="1:6" x14ac:dyDescent="0.3">
      <c r="B39" s="36">
        <v>80.349999999999994</v>
      </c>
      <c r="C39" s="34" t="s">
        <v>3</v>
      </c>
      <c r="D39" s="94" t="str">
        <f>IF($B39="","",IF(B39='40'!$J27,"Yes","No"))</f>
        <v>Yes</v>
      </c>
      <c r="F39" s="32"/>
    </row>
    <row r="40" spans="1:6" x14ac:dyDescent="0.3">
      <c r="B40" s="36"/>
      <c r="C40" s="34" t="s">
        <v>3</v>
      </c>
      <c r="D40" s="94" t="str">
        <f>IF($B40="","",IF(B40='41'!$J27,"Yes","No"))</f>
        <v/>
      </c>
    </row>
    <row r="41" spans="1:6" x14ac:dyDescent="0.3">
      <c r="B41" s="36"/>
      <c r="C41" s="34" t="s">
        <v>3</v>
      </c>
      <c r="D41" s="94" t="str">
        <f>IF($B41="","",IF(B41='42'!$J27,"Yes","No"))</f>
        <v/>
      </c>
    </row>
    <row r="42" spans="1:6" x14ac:dyDescent="0.3">
      <c r="B42" s="36">
        <v>1157.51</v>
      </c>
      <c r="C42" s="34" t="s">
        <v>3</v>
      </c>
      <c r="D42" s="94" t="str">
        <f>IF($B42="","",IF(B42='43'!$J27,"Yes","No"))</f>
        <v>Yes</v>
      </c>
      <c r="F42" s="32"/>
    </row>
    <row r="43" spans="1:6" x14ac:dyDescent="0.3">
      <c r="B43" s="36"/>
      <c r="C43" s="34" t="s">
        <v>3</v>
      </c>
      <c r="D43" s="94" t="str">
        <f>IF($B43="","",IF(B43='44'!$J27,"Yes","No"))</f>
        <v/>
      </c>
    </row>
    <row r="44" spans="1:6" x14ac:dyDescent="0.3">
      <c r="B44" s="36"/>
      <c r="C44" s="34" t="s">
        <v>3</v>
      </c>
      <c r="D44" s="94" t="str">
        <f>IF($B44="","",IF(B44='67'!$J27,"Yes","No"))</f>
        <v/>
      </c>
    </row>
    <row r="45" spans="1:6" x14ac:dyDescent="0.3">
      <c r="B45" s="36">
        <v>5.5</v>
      </c>
      <c r="C45" s="34" t="s">
        <v>3</v>
      </c>
      <c r="D45" s="94" t="str">
        <f>IF($B45="","",IF(B45='45'!$J27,"Yes","No"))</f>
        <v>Yes</v>
      </c>
      <c r="F45" s="82"/>
    </row>
    <row r="46" spans="1:6" x14ac:dyDescent="0.3">
      <c r="B46" s="36"/>
      <c r="C46" s="34" t="s">
        <v>3</v>
      </c>
      <c r="D46" s="94" t="str">
        <f>IF($B46="","",IF(B46='46'!$J27,"Yes","No"))</f>
        <v/>
      </c>
    </row>
    <row r="47" spans="1:6" x14ac:dyDescent="0.3">
      <c r="B47" s="36">
        <v>33.340000000000003</v>
      </c>
      <c r="C47" s="34" t="s">
        <v>3</v>
      </c>
      <c r="D47" s="94" t="str">
        <f>IF($B47="","",IF(B47='47'!$J27,"Yes","No"))</f>
        <v>Yes</v>
      </c>
      <c r="F47" s="32"/>
    </row>
    <row r="48" spans="1:6" x14ac:dyDescent="0.3">
      <c r="B48" s="36"/>
      <c r="C48" s="34" t="s">
        <v>3</v>
      </c>
      <c r="D48" s="94" t="str">
        <f>IF($B48="","",IF(B48='48'!$J27,"Yes","No"))</f>
        <v/>
      </c>
    </row>
    <row r="49" spans="2:6" x14ac:dyDescent="0.3">
      <c r="B49" s="36"/>
      <c r="C49" s="34" t="s">
        <v>3</v>
      </c>
      <c r="D49" s="94" t="str">
        <f>IF($B49="","",IF(B49='49'!$J27,"Yes","No"))</f>
        <v/>
      </c>
    </row>
    <row r="50" spans="2:6" x14ac:dyDescent="0.3">
      <c r="B50" s="36">
        <v>52.1</v>
      </c>
      <c r="C50" s="34" t="s">
        <v>3</v>
      </c>
      <c r="D50" s="94" t="str">
        <f>IF($B50="","",IF(B50='50'!$J27,"Yes","No"))</f>
        <v>Yes</v>
      </c>
      <c r="F50"/>
    </row>
    <row r="51" spans="2:6" x14ac:dyDescent="0.3">
      <c r="B51" s="36">
        <v>195.72</v>
      </c>
      <c r="C51" s="34" t="s">
        <v>3</v>
      </c>
      <c r="D51" s="94" t="str">
        <f>IF($B51="","",IF(B51='52'!$J27,"Yes","No"))</f>
        <v>Yes</v>
      </c>
      <c r="F51" s="32"/>
    </row>
    <row r="52" spans="2:6" x14ac:dyDescent="0.3">
      <c r="B52" s="36"/>
      <c r="C52" s="34" t="s">
        <v>3</v>
      </c>
      <c r="D52" s="94" t="str">
        <f>IF($B52="","",IF(B52='51'!$J27,"Yes","No"))</f>
        <v/>
      </c>
    </row>
    <row r="53" spans="2:6" x14ac:dyDescent="0.3">
      <c r="B53" s="36"/>
      <c r="C53" s="34" t="s">
        <v>3</v>
      </c>
      <c r="D53" s="94" t="str">
        <f>IF($B53="","",IF(B53='53'!$J27,"Yes","No"))</f>
        <v/>
      </c>
    </row>
    <row r="54" spans="2:6" x14ac:dyDescent="0.3">
      <c r="B54" s="36"/>
      <c r="C54" s="34" t="s">
        <v>3</v>
      </c>
      <c r="D54" s="94" t="str">
        <f>IF($B54="","",IF(B54='54'!$J27,"Yes","No"))</f>
        <v/>
      </c>
    </row>
    <row r="55" spans="2:6" x14ac:dyDescent="0.3">
      <c r="B55" s="36">
        <v>90</v>
      </c>
      <c r="C55" s="34" t="s">
        <v>3</v>
      </c>
      <c r="D55" s="94" t="str">
        <f>IF($B55="","",IF(B55='55'!$J27,"Yes","No"))</f>
        <v>Yes</v>
      </c>
      <c r="F55" s="77"/>
    </row>
    <row r="56" spans="2:6" x14ac:dyDescent="0.3">
      <c r="B56" s="36">
        <v>271.89999999999998</v>
      </c>
      <c r="C56" s="34" t="s">
        <v>3</v>
      </c>
      <c r="D56" s="94" t="str">
        <f>IF($B56="","",IF(B56='57'!$J27,"Yes","No"))</f>
        <v>Yes</v>
      </c>
      <c r="F56" s="32"/>
    </row>
    <row r="57" spans="2:6" x14ac:dyDescent="0.3">
      <c r="B57" s="36"/>
      <c r="C57" s="34" t="s">
        <v>3</v>
      </c>
      <c r="D57" s="94" t="str">
        <f>IF($B57="","",IF(B57='56'!$J27,"Yes","No"))</f>
        <v/>
      </c>
    </row>
    <row r="58" spans="2:6" x14ac:dyDescent="0.3">
      <c r="B58" s="36">
        <v>4</v>
      </c>
      <c r="C58" s="34" t="s">
        <v>3</v>
      </c>
      <c r="D58" s="94" t="str">
        <f>IF($B58="","",IF(B58='60'!$J27,"Yes","No"))</f>
        <v>Yes</v>
      </c>
      <c r="F58" s="32"/>
    </row>
    <row r="59" spans="2:6" x14ac:dyDescent="0.3">
      <c r="B59" s="36"/>
      <c r="C59" s="34" t="s">
        <v>3</v>
      </c>
      <c r="D59" s="94" t="str">
        <f>IF($B59="","",IF(B59='61'!$J27,"Yes","No"))</f>
        <v/>
      </c>
    </row>
    <row r="60" spans="2:6" x14ac:dyDescent="0.3">
      <c r="B60" s="36"/>
      <c r="C60" s="34" t="s">
        <v>3</v>
      </c>
      <c r="D60" s="94" t="str">
        <f>IF($B60="","",IF(B60='62'!$J27,"Yes","No"))</f>
        <v/>
      </c>
    </row>
    <row r="61" spans="2:6" x14ac:dyDescent="0.3">
      <c r="B61" s="36"/>
      <c r="C61" s="34" t="s">
        <v>3</v>
      </c>
      <c r="D61" s="94" t="str">
        <f>IF($B61="","",IF(B61='65'!$J27,"Yes","No"))</f>
        <v/>
      </c>
    </row>
    <row r="62" spans="2:6" x14ac:dyDescent="0.3">
      <c r="B62" s="36"/>
      <c r="C62" s="34" t="s">
        <v>3</v>
      </c>
      <c r="D62" s="94" t="str">
        <f>IF($B62="","",IF(B62='66'!$J27,"Yes","No"))</f>
        <v/>
      </c>
    </row>
    <row r="63" spans="2:6" x14ac:dyDescent="0.3">
      <c r="B63" s="36"/>
      <c r="C63" s="34" t="s">
        <v>3</v>
      </c>
      <c r="D63" s="94" t="str">
        <f>IF($B63="","",IF(B63='5'!$J27,"Yes","No"))</f>
        <v/>
      </c>
    </row>
    <row r="64" spans="2:6" x14ac:dyDescent="0.3">
      <c r="B64" s="36"/>
      <c r="C64" s="34" t="s">
        <v>3</v>
      </c>
      <c r="D64" s="94" t="str">
        <f>IF($B64="","",IF(B64='7'!$J27,"Yes","No"))</f>
        <v/>
      </c>
    </row>
    <row r="65" spans="2:6" x14ac:dyDescent="0.3">
      <c r="B65" s="36"/>
      <c r="C65" s="34" t="s">
        <v>3</v>
      </c>
      <c r="D65" s="94" t="str">
        <f>IF($B65="","",IF(B65='15'!$J27,"Yes","No"))</f>
        <v/>
      </c>
    </row>
    <row r="66" spans="2:6" x14ac:dyDescent="0.3">
      <c r="B66" s="36"/>
      <c r="C66" s="34" t="s">
        <v>3</v>
      </c>
      <c r="D66" s="94" t="str">
        <f>IF($B66="","",IF(B66='17'!$J27,"Yes","No"))</f>
        <v/>
      </c>
    </row>
    <row r="67" spans="2:6" x14ac:dyDescent="0.3">
      <c r="B67" s="36"/>
      <c r="C67" s="34" t="s">
        <v>3</v>
      </c>
      <c r="D67" s="94" t="str">
        <f>IF($B67="","",IF(B67='18'!$J27,"Yes","No"))</f>
        <v/>
      </c>
    </row>
    <row r="68" spans="2:6" x14ac:dyDescent="0.3">
      <c r="B68" s="36"/>
      <c r="C68" s="34" t="s">
        <v>3</v>
      </c>
      <c r="D68" s="94" t="str">
        <f>IF($B68="","",IF(B68='25'!$J27,"Yes","No"))</f>
        <v/>
      </c>
    </row>
    <row r="69" spans="2:6" x14ac:dyDescent="0.3">
      <c r="B69" s="36"/>
      <c r="C69" s="34" t="s">
        <v>3</v>
      </c>
      <c r="D69" s="94" t="str">
        <f>IF($B69="","",IF(B69='32'!$J27,"Yes","No"))</f>
        <v/>
      </c>
    </row>
    <row r="70" spans="2:6" x14ac:dyDescent="0.3">
      <c r="B70" s="36"/>
      <c r="C70" s="34" t="s">
        <v>3</v>
      </c>
      <c r="D70" s="94" t="str">
        <f>IF($B70="","",IF(B70='59'!$J27,"Yes","No"))</f>
        <v/>
      </c>
    </row>
    <row r="71" spans="2:6" x14ac:dyDescent="0.3">
      <c r="B71" s="36"/>
      <c r="C71" s="34" t="s">
        <v>3</v>
      </c>
      <c r="D71" s="94" t="str">
        <f>IF($B71="","",IF(B71='63'!$J27,"Yes","No"))</f>
        <v/>
      </c>
    </row>
    <row r="72" spans="2:6" x14ac:dyDescent="0.3">
      <c r="B72" s="35"/>
      <c r="C72" s="94"/>
      <c r="D72" s="94"/>
    </row>
    <row r="73" spans="2:6" x14ac:dyDescent="0.3">
      <c r="B73" s="35"/>
      <c r="C73" s="94"/>
      <c r="D73" s="94"/>
    </row>
    <row r="74" spans="2:6" x14ac:dyDescent="0.3">
      <c r="B74" s="40">
        <f>SUM(B5:B73)</f>
        <v>3352.32</v>
      </c>
      <c r="C74" s="94"/>
      <c r="D74" s="94"/>
      <c r="F74" s="94"/>
    </row>
  </sheetData>
  <sortState xmlns:xlrd2="http://schemas.microsoft.com/office/spreadsheetml/2017/richdata2" ref="A5:E71">
    <sortCondition ref="A5:A71"/>
  </sortState>
  <hyperlinks>
    <hyperlink ref="C6" location="'1'!A1" display="Transaction Log" xr:uid="{00000000-0004-0000-0000-000000000000}"/>
    <hyperlink ref="C5" location="'2'!A1" display="Transaction Log" xr:uid="{00000000-0004-0000-0000-000001000000}"/>
    <hyperlink ref="C7" location="'3'!A1" display="Transaction Log" xr:uid="{00000000-0004-0000-0000-000002000000}"/>
    <hyperlink ref="C8" location="'4'!A1" display="Transaction Log" xr:uid="{00000000-0004-0000-0000-000003000000}"/>
    <hyperlink ref="C63" location="'5'!A1" display="Transaction Log" xr:uid="{00000000-0004-0000-0000-000004000000}"/>
    <hyperlink ref="C9" location="'6'!A1" display="Transaction Log" xr:uid="{00000000-0004-0000-0000-000005000000}"/>
    <hyperlink ref="C64" location="'7'!A1" display="Transaction Log" xr:uid="{00000000-0004-0000-0000-000006000000}"/>
    <hyperlink ref="C11" location="'9'!A1" display="Transaction Log" xr:uid="{00000000-0004-0000-0000-000007000000}"/>
    <hyperlink ref="C13" location="'10'!A1" display="Transaction Log" xr:uid="{00000000-0004-0000-0000-000008000000}"/>
    <hyperlink ref="C15" location="'11'!A1" display="Transaction Log" xr:uid="{00000000-0004-0000-0000-000009000000}"/>
    <hyperlink ref="C12" location="'12'!A1" display="Transaction Log" xr:uid="{00000000-0004-0000-0000-00000A000000}"/>
    <hyperlink ref="C16" location="'13'!A1" display="Transaction Log" xr:uid="{00000000-0004-0000-0000-00000B000000}"/>
    <hyperlink ref="C14" location="'14'!A1" display="Transaction Log" xr:uid="{00000000-0004-0000-0000-00000C000000}"/>
    <hyperlink ref="C65" location="'15'!A1" display="Transaction Log" xr:uid="{00000000-0004-0000-0000-00000D000000}"/>
    <hyperlink ref="C17" location="'16'!A1" display="Transaction Log" xr:uid="{00000000-0004-0000-0000-00000E000000}"/>
    <hyperlink ref="C66" location="'17'!A1" display="Transaction Log" xr:uid="{00000000-0004-0000-0000-00000F000000}"/>
    <hyperlink ref="C67" location="'18'!A1" display="Transaction Log" xr:uid="{00000000-0004-0000-0000-000010000000}"/>
    <hyperlink ref="C18" location="'19'!A1" display="Transaction Log" xr:uid="{00000000-0004-0000-0000-000011000000}"/>
    <hyperlink ref="C19" location="'20'!A1" display="Transaction Log" xr:uid="{00000000-0004-0000-0000-000012000000}"/>
    <hyperlink ref="C22" location="'21'!A1" display="Transaction Log" xr:uid="{00000000-0004-0000-0000-000013000000}"/>
    <hyperlink ref="C20" location="'22'!A1" display="Transaction Log" xr:uid="{00000000-0004-0000-0000-000014000000}"/>
    <hyperlink ref="C23" location="'23'!A1" display="Transaction Log" xr:uid="{00000000-0004-0000-0000-000015000000}"/>
    <hyperlink ref="C25" location="'24'!A1" display="Transaction Log" xr:uid="{00000000-0004-0000-0000-000016000000}"/>
    <hyperlink ref="C68" location="'25'!A1" display="Transaction Log" xr:uid="{00000000-0004-0000-0000-000017000000}"/>
    <hyperlink ref="C24" location="'26'!A1" display="Transaction Log" xr:uid="{00000000-0004-0000-0000-000018000000}"/>
    <hyperlink ref="C26" location="'27'!A1" display="Transaction Log" xr:uid="{00000000-0004-0000-0000-000019000000}"/>
    <hyperlink ref="C21" location="'28'!A1" display="Transaction Log" xr:uid="{00000000-0004-0000-0000-00001A000000}"/>
    <hyperlink ref="C27" location="'29'!A1" display="Transaction Log" xr:uid="{00000000-0004-0000-0000-00001B000000}"/>
    <hyperlink ref="C28" location="'30'!A1" display="Transaction Log" xr:uid="{00000000-0004-0000-0000-00001C000000}"/>
    <hyperlink ref="C29" location="'31'!A1" display="Transaction Log" xr:uid="{00000000-0004-0000-0000-00001D000000}"/>
    <hyperlink ref="C69" location="'32'!A1" display="Transaction Log" xr:uid="{00000000-0004-0000-0000-00001E000000}"/>
    <hyperlink ref="C31" location="'33'!A1" display="Transaction Log" xr:uid="{00000000-0004-0000-0000-00001F000000}"/>
    <hyperlink ref="C35" location="'34'!A1" display="Transaction Log" xr:uid="{00000000-0004-0000-0000-000020000000}"/>
    <hyperlink ref="C36" location="'35'!A1" display="Transaction Log" xr:uid="{00000000-0004-0000-0000-000021000000}"/>
    <hyperlink ref="C34" location="'36'!A1" display="Transaction Log" xr:uid="{00000000-0004-0000-0000-000022000000}"/>
    <hyperlink ref="C38" location="'37'!A1" display="Transaction Log" xr:uid="{00000000-0004-0000-0000-000023000000}"/>
    <hyperlink ref="C33" location="'38'!A1" display="Transaction Log" xr:uid="{00000000-0004-0000-0000-000024000000}"/>
    <hyperlink ref="C32" location="'39'!A1" display="Transaction Log" xr:uid="{00000000-0004-0000-0000-000025000000}"/>
    <hyperlink ref="C39" location="'40'!A1" display="Transaction Log" xr:uid="{00000000-0004-0000-0000-000026000000}"/>
    <hyperlink ref="C40" location="'41'!A1" display="Transaction Log" xr:uid="{00000000-0004-0000-0000-000027000000}"/>
    <hyperlink ref="C41" location="'42'!A1" display="Transaction Log" xr:uid="{00000000-0004-0000-0000-000028000000}"/>
    <hyperlink ref="C42" location="'43'!A1" display="Transaction Log" xr:uid="{00000000-0004-0000-0000-000029000000}"/>
    <hyperlink ref="C43" location="'44'!A1" display="Transaction Log" xr:uid="{00000000-0004-0000-0000-00002A000000}"/>
    <hyperlink ref="C45" location="'45'!A1" display="Transaction Log" xr:uid="{00000000-0004-0000-0000-00002B000000}"/>
    <hyperlink ref="C46" location="'46'!A1" display="Transaction Log" xr:uid="{00000000-0004-0000-0000-00002C000000}"/>
    <hyperlink ref="C47" location="'47'!A1" display="Transaction Log" xr:uid="{00000000-0004-0000-0000-00002D000000}"/>
    <hyperlink ref="C48" location="'48'!A1" display="Transaction Log" xr:uid="{00000000-0004-0000-0000-00002E000000}"/>
    <hyperlink ref="C49" location="'49'!A1" display="Transaction Log" xr:uid="{00000000-0004-0000-0000-00002F000000}"/>
    <hyperlink ref="C50" location="'50'!A1" display="Transaction Log" xr:uid="{00000000-0004-0000-0000-000030000000}"/>
    <hyperlink ref="C52" location="'51'!A1" display="Transaction Log" xr:uid="{00000000-0004-0000-0000-000031000000}"/>
    <hyperlink ref="C51" location="'52'!A1" display="Transaction Log" xr:uid="{00000000-0004-0000-0000-000032000000}"/>
    <hyperlink ref="C53" location="'53'!A1" display="Transaction Log" xr:uid="{00000000-0004-0000-0000-000033000000}"/>
    <hyperlink ref="C54" location="'54'!A1" display="Transaction Log" xr:uid="{00000000-0004-0000-0000-000034000000}"/>
    <hyperlink ref="C55" location="'55'!A1" display="Transaction Log" xr:uid="{00000000-0004-0000-0000-000035000000}"/>
    <hyperlink ref="C57" location="'56'!A1" display="Transaction Log" xr:uid="{00000000-0004-0000-0000-000036000000}"/>
    <hyperlink ref="C56" location="'57'!A1" display="Transaction Log" xr:uid="{00000000-0004-0000-0000-000037000000}"/>
    <hyperlink ref="C30" location="'58'!A1" display="Transaction Log" xr:uid="{00000000-0004-0000-0000-000038000000}"/>
    <hyperlink ref="C70" location="'59'!A1" display="Transaction Log" xr:uid="{00000000-0004-0000-0000-000039000000}"/>
    <hyperlink ref="C58" location="'60'!A1" display="Transaction Log" xr:uid="{00000000-0004-0000-0000-00003A000000}"/>
    <hyperlink ref="C59" location="'61'!A1" display="Transaction Log" xr:uid="{00000000-0004-0000-0000-00003B000000}"/>
    <hyperlink ref="C60" location="'62'!A1" display="Transaction Log" xr:uid="{00000000-0004-0000-0000-00003C000000}"/>
    <hyperlink ref="C71" location="'63'!A1" display="Transaction Log" xr:uid="{00000000-0004-0000-0000-00003D000000}"/>
    <hyperlink ref="C37" location="'64'!A1" display="Transaction Log" xr:uid="{00000000-0004-0000-0000-00003E000000}"/>
    <hyperlink ref="C61" location="'65'!A1" display="Transaction Log" xr:uid="{00000000-0004-0000-0000-00003F000000}"/>
    <hyperlink ref="C62" location="'66'!A1" display="Transaction Log" xr:uid="{00000000-0004-0000-0000-000040000000}"/>
    <hyperlink ref="C44" location="'67'!A1" display="Transaction Log" xr:uid="{00000000-0004-0000-0000-000041000000}"/>
    <hyperlink ref="C10" location="'8'!A1" display="Transaction Log" xr:uid="{00000000-0004-0000-0000-000042000000}"/>
  </hyperlink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36"/>
  <sheetViews>
    <sheetView workbookViewId="0">
      <selection activeCell="J3" sqref="J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Summary!E11</f>
        <v>0</v>
      </c>
      <c r="C3" s="97"/>
      <c r="D3" s="92" t="s">
        <v>65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53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53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IF(J27=Summary!B11,"","DOES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q4kslrAcH1yW0E7sFZnU9Uq4tq5FnajHnFAb/NhHO//tjXCu8QYxFenbRczs3gOCZJZPdVavaB3upY5BGFFQ1Q==" saltValue="yZgNcIH0ViMKYIbF/6cwd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K36"/>
  <sheetViews>
    <sheetView topLeftCell="A10"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Summary!E13</f>
        <v>0</v>
      </c>
      <c r="C3" s="97"/>
      <c r="D3" s="92" t="s">
        <v>66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28.8" x14ac:dyDescent="0.3">
      <c r="A7" s="27">
        <v>44535</v>
      </c>
      <c r="B7" s="28"/>
      <c r="C7" s="28" t="s">
        <v>67</v>
      </c>
      <c r="D7" s="28" t="s">
        <v>68</v>
      </c>
      <c r="E7" s="29" t="s">
        <v>69</v>
      </c>
      <c r="F7" s="29">
        <v>2020</v>
      </c>
      <c r="G7" s="29" t="s">
        <v>70</v>
      </c>
      <c r="H7" s="30">
        <v>26.11</v>
      </c>
      <c r="I7" s="30">
        <v>5.22</v>
      </c>
      <c r="J7" s="10">
        <f>SUM(H7:I7)</f>
        <v>31.33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5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26.11</v>
      </c>
      <c r="I27" s="12">
        <f>SUM(I7:I26)</f>
        <v>5.22</v>
      </c>
      <c r="J27" s="12">
        <f>SUM(J7:J26)</f>
        <v>31.33</v>
      </c>
      <c r="K27" s="13">
        <f>SUM(K7:K26)</f>
        <v>0</v>
      </c>
    </row>
    <row r="28" spans="1:11" ht="36.6" x14ac:dyDescent="0.3">
      <c r="J28" s="14" t="str">
        <f>IF(J27=Summary!B13,"","DOES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IhaUFwSxgXLmNeih/Vz8PYMtnccAI8jRsd8pgtWA1dJGYp6fM9jITzATrOGbZYqZyluS5Tp2AWXZ8Xpvd0XfKg==" saltValue="VTFaR9EVdadgEoeWGAoXX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K54"/>
  <sheetViews>
    <sheetView topLeftCell="A15" workbookViewId="0">
      <selection activeCell="C41" sqref="C41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Summary!E15</f>
        <v>0</v>
      </c>
      <c r="C3" s="97"/>
      <c r="D3" s="92" t="s">
        <v>71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83">
        <v>44322</v>
      </c>
      <c r="B7" s="84" t="s">
        <v>72</v>
      </c>
      <c r="C7" s="84"/>
      <c r="D7" s="84" t="s">
        <v>73</v>
      </c>
      <c r="E7" s="85" t="s">
        <v>74</v>
      </c>
      <c r="F7" s="85">
        <v>2400</v>
      </c>
      <c r="G7" s="85" t="s">
        <v>75</v>
      </c>
      <c r="H7" s="86">
        <v>35.85</v>
      </c>
      <c r="I7" s="86">
        <v>0</v>
      </c>
      <c r="J7" s="87">
        <f>SUM(H7:I7)</f>
        <v>35.85</v>
      </c>
      <c r="K7" s="86" t="s">
        <v>76</v>
      </c>
    </row>
    <row r="8" spans="1:11" x14ac:dyDescent="0.3">
      <c r="A8" s="83"/>
      <c r="B8" s="84"/>
      <c r="C8" s="84"/>
      <c r="D8" s="84"/>
      <c r="E8" s="85"/>
      <c r="F8" s="85"/>
      <c r="G8" s="85"/>
      <c r="H8" s="86">
        <v>15.58</v>
      </c>
      <c r="I8" s="86">
        <v>3.12</v>
      </c>
      <c r="J8" s="87">
        <f>SUM(H8:I8)</f>
        <v>18.7</v>
      </c>
      <c r="K8" s="86" t="s">
        <v>77</v>
      </c>
    </row>
    <row r="9" spans="1:11" x14ac:dyDescent="0.3">
      <c r="A9" s="83">
        <v>44323</v>
      </c>
      <c r="B9" s="84" t="s">
        <v>78</v>
      </c>
      <c r="C9" s="84"/>
      <c r="D9" s="84" t="s">
        <v>73</v>
      </c>
      <c r="E9" s="85" t="s">
        <v>74</v>
      </c>
      <c r="F9" s="85">
        <v>2400</v>
      </c>
      <c r="G9" s="85" t="s">
        <v>75</v>
      </c>
      <c r="H9" s="86">
        <v>42.16</v>
      </c>
      <c r="I9" s="86">
        <v>0</v>
      </c>
      <c r="J9" s="87">
        <f>SUM(H9:I9)</f>
        <v>42.16</v>
      </c>
      <c r="K9" s="86" t="s">
        <v>76</v>
      </c>
    </row>
    <row r="10" spans="1:11" x14ac:dyDescent="0.3">
      <c r="A10" s="83"/>
      <c r="B10" s="84"/>
      <c r="C10" s="84"/>
      <c r="D10" s="84"/>
      <c r="E10" s="85"/>
      <c r="F10" s="85"/>
      <c r="G10" s="85"/>
      <c r="H10" s="86">
        <v>19.54</v>
      </c>
      <c r="I10" s="86">
        <v>3.91</v>
      </c>
      <c r="J10" s="87">
        <f t="shared" ref="J10:J42" si="0">SUM(H10:I10)</f>
        <v>23.45</v>
      </c>
      <c r="K10" s="86" t="s">
        <v>77</v>
      </c>
    </row>
    <row r="11" spans="1:11" x14ac:dyDescent="0.3">
      <c r="A11" s="83">
        <v>44324</v>
      </c>
      <c r="B11" s="84" t="s">
        <v>79</v>
      </c>
      <c r="C11" s="84"/>
      <c r="D11" s="84" t="s">
        <v>73</v>
      </c>
      <c r="E11" s="85" t="s">
        <v>74</v>
      </c>
      <c r="F11" s="85">
        <v>2400</v>
      </c>
      <c r="G11" s="85" t="s">
        <v>75</v>
      </c>
      <c r="H11" s="86">
        <v>82.62</v>
      </c>
      <c r="I11" s="86">
        <v>0</v>
      </c>
      <c r="J11" s="87">
        <f t="shared" si="0"/>
        <v>82.62</v>
      </c>
      <c r="K11" s="86" t="s">
        <v>76</v>
      </c>
    </row>
    <row r="12" spans="1:11" x14ac:dyDescent="0.3">
      <c r="A12" s="83"/>
      <c r="B12" s="84"/>
      <c r="C12" s="84"/>
      <c r="D12" s="84"/>
      <c r="E12" s="85"/>
      <c r="F12" s="85"/>
      <c r="G12" s="85"/>
      <c r="H12" s="86">
        <v>32.5</v>
      </c>
      <c r="I12" s="86">
        <v>6.5</v>
      </c>
      <c r="J12" s="87">
        <f t="shared" si="0"/>
        <v>39</v>
      </c>
      <c r="K12" s="86" t="s">
        <v>77</v>
      </c>
    </row>
    <row r="13" spans="1:11" x14ac:dyDescent="0.3">
      <c r="A13" s="88">
        <v>44326</v>
      </c>
      <c r="B13" s="89" t="s">
        <v>80</v>
      </c>
      <c r="C13" s="89"/>
      <c r="D13" s="89" t="s">
        <v>73</v>
      </c>
      <c r="E13" s="90" t="s">
        <v>74</v>
      </c>
      <c r="F13" s="90">
        <v>2400</v>
      </c>
      <c r="G13" s="90" t="s">
        <v>75</v>
      </c>
      <c r="H13" s="91">
        <v>48.2</v>
      </c>
      <c r="I13" s="91">
        <v>0</v>
      </c>
      <c r="J13" s="87">
        <f t="shared" si="0"/>
        <v>48.2</v>
      </c>
      <c r="K13" s="91" t="s">
        <v>76</v>
      </c>
    </row>
    <row r="14" spans="1:11" x14ac:dyDescent="0.3">
      <c r="A14" s="88"/>
      <c r="B14" s="89"/>
      <c r="C14" s="89"/>
      <c r="D14" s="89"/>
      <c r="E14" s="90"/>
      <c r="F14" s="90"/>
      <c r="G14" s="90"/>
      <c r="H14" s="91">
        <v>20.71</v>
      </c>
      <c r="I14" s="91">
        <v>4.1399999999999997</v>
      </c>
      <c r="J14" s="87">
        <f t="shared" si="0"/>
        <v>24.85</v>
      </c>
      <c r="K14" s="91" t="s">
        <v>77</v>
      </c>
    </row>
    <row r="15" spans="1:11" x14ac:dyDescent="0.3">
      <c r="A15" s="88">
        <v>44326</v>
      </c>
      <c r="B15" s="89" t="s">
        <v>81</v>
      </c>
      <c r="C15" s="89"/>
      <c r="D15" s="89" t="s">
        <v>82</v>
      </c>
      <c r="E15" s="90" t="s">
        <v>83</v>
      </c>
      <c r="F15" s="90">
        <v>1460</v>
      </c>
      <c r="G15" s="90" t="s">
        <v>56</v>
      </c>
      <c r="H15" s="91">
        <v>37.17</v>
      </c>
      <c r="I15" s="91">
        <v>7.43</v>
      </c>
      <c r="J15" s="87">
        <f t="shared" si="0"/>
        <v>44.6</v>
      </c>
      <c r="K15" s="91" t="s">
        <v>77</v>
      </c>
    </row>
    <row r="16" spans="1:11" x14ac:dyDescent="0.3">
      <c r="A16" s="88">
        <v>44327</v>
      </c>
      <c r="B16" s="89" t="s">
        <v>84</v>
      </c>
      <c r="C16" s="89"/>
      <c r="D16" s="89" t="s">
        <v>73</v>
      </c>
      <c r="E16" s="90" t="s">
        <v>74</v>
      </c>
      <c r="F16" s="90">
        <v>2400</v>
      </c>
      <c r="G16" s="90" t="s">
        <v>75</v>
      </c>
      <c r="H16" s="91">
        <v>46.78</v>
      </c>
      <c r="I16" s="91">
        <v>0</v>
      </c>
      <c r="J16" s="87">
        <f t="shared" si="0"/>
        <v>46.78</v>
      </c>
      <c r="K16" s="91" t="s">
        <v>76</v>
      </c>
    </row>
    <row r="17" spans="1:11" x14ac:dyDescent="0.3">
      <c r="A17" s="88"/>
      <c r="B17" s="89"/>
      <c r="C17" s="89"/>
      <c r="D17" s="89"/>
      <c r="E17" s="90"/>
      <c r="F17" s="90"/>
      <c r="G17" s="90"/>
      <c r="H17" s="91">
        <v>18.5</v>
      </c>
      <c r="I17" s="91">
        <v>3.7</v>
      </c>
      <c r="J17" s="87">
        <f t="shared" si="0"/>
        <v>22.2</v>
      </c>
      <c r="K17" s="91" t="s">
        <v>77</v>
      </c>
    </row>
    <row r="18" spans="1:11" x14ac:dyDescent="0.3">
      <c r="A18" s="88">
        <v>44328</v>
      </c>
      <c r="B18" s="89" t="s">
        <v>85</v>
      </c>
      <c r="C18" s="89"/>
      <c r="D18" s="89" t="s">
        <v>73</v>
      </c>
      <c r="E18" s="90" t="s">
        <v>74</v>
      </c>
      <c r="F18" s="90">
        <v>2400</v>
      </c>
      <c r="G18" s="90" t="s">
        <v>75</v>
      </c>
      <c r="H18" s="91">
        <v>42.48</v>
      </c>
      <c r="I18" s="91">
        <v>0</v>
      </c>
      <c r="J18" s="87">
        <f t="shared" si="0"/>
        <v>42.48</v>
      </c>
      <c r="K18" s="91" t="s">
        <v>76</v>
      </c>
    </row>
    <row r="19" spans="1:11" x14ac:dyDescent="0.3">
      <c r="A19" s="88"/>
      <c r="B19" s="89"/>
      <c r="C19" s="89"/>
      <c r="D19" s="89"/>
      <c r="E19" s="90"/>
      <c r="F19" s="90"/>
      <c r="G19" s="90"/>
      <c r="H19" s="91">
        <v>20.25</v>
      </c>
      <c r="I19" s="91">
        <v>4.05</v>
      </c>
      <c r="J19" s="87">
        <f t="shared" si="0"/>
        <v>24.3</v>
      </c>
      <c r="K19" s="91" t="s">
        <v>77</v>
      </c>
    </row>
    <row r="20" spans="1:11" x14ac:dyDescent="0.3">
      <c r="A20" s="88">
        <v>44342</v>
      </c>
      <c r="B20" s="89" t="s">
        <v>86</v>
      </c>
      <c r="C20" s="89"/>
      <c r="D20" s="89" t="s">
        <v>73</v>
      </c>
      <c r="E20" s="90" t="s">
        <v>74</v>
      </c>
      <c r="F20" s="90">
        <v>2400</v>
      </c>
      <c r="G20" s="90" t="s">
        <v>75</v>
      </c>
      <c r="H20" s="91">
        <v>25.8</v>
      </c>
      <c r="I20" s="91">
        <v>0</v>
      </c>
      <c r="J20" s="87">
        <f t="shared" si="0"/>
        <v>25.8</v>
      </c>
      <c r="K20" s="91" t="s">
        <v>76</v>
      </c>
    </row>
    <row r="21" spans="1:11" x14ac:dyDescent="0.3">
      <c r="A21" s="88"/>
      <c r="B21" s="89"/>
      <c r="C21" s="89"/>
      <c r="D21" s="89"/>
      <c r="E21" s="90"/>
      <c r="F21" s="90"/>
      <c r="G21" s="90"/>
      <c r="H21" s="91">
        <v>11.58</v>
      </c>
      <c r="I21" s="91">
        <v>2.3199999999999998</v>
      </c>
      <c r="J21" s="87">
        <f t="shared" si="0"/>
        <v>13.9</v>
      </c>
      <c r="K21" s="91" t="s">
        <v>77</v>
      </c>
    </row>
    <row r="22" spans="1:11" x14ac:dyDescent="0.3">
      <c r="A22" s="88">
        <v>44343</v>
      </c>
      <c r="B22" s="89" t="s">
        <v>87</v>
      </c>
      <c r="C22" s="89"/>
      <c r="D22" s="89" t="s">
        <v>73</v>
      </c>
      <c r="E22" s="90" t="s">
        <v>74</v>
      </c>
      <c r="F22" s="90">
        <v>2400</v>
      </c>
      <c r="G22" s="90" t="s">
        <v>75</v>
      </c>
      <c r="H22" s="91">
        <v>23.32</v>
      </c>
      <c r="I22" s="91">
        <v>0</v>
      </c>
      <c r="J22" s="87">
        <f t="shared" si="0"/>
        <v>23.32</v>
      </c>
      <c r="K22" s="91" t="s">
        <v>76</v>
      </c>
    </row>
    <row r="23" spans="1:11" x14ac:dyDescent="0.3">
      <c r="A23" s="88"/>
      <c r="B23" s="89"/>
      <c r="C23" s="89"/>
      <c r="D23" s="89"/>
      <c r="E23" s="90"/>
      <c r="F23" s="90"/>
      <c r="G23" s="90"/>
      <c r="H23" s="91">
        <v>6.46</v>
      </c>
      <c r="I23" s="91">
        <v>1.29</v>
      </c>
      <c r="J23" s="87">
        <f t="shared" si="0"/>
        <v>7.75</v>
      </c>
      <c r="K23" s="91" t="s">
        <v>77</v>
      </c>
    </row>
    <row r="24" spans="1:11" x14ac:dyDescent="0.3">
      <c r="A24" s="88">
        <v>44344</v>
      </c>
      <c r="B24" s="89" t="s">
        <v>88</v>
      </c>
      <c r="C24" s="89"/>
      <c r="D24" s="89" t="s">
        <v>73</v>
      </c>
      <c r="E24" s="90" t="s">
        <v>74</v>
      </c>
      <c r="F24" s="90">
        <v>2400</v>
      </c>
      <c r="G24" s="90" t="s">
        <v>75</v>
      </c>
      <c r="H24" s="91">
        <v>19.04</v>
      </c>
      <c r="I24" s="91">
        <v>0</v>
      </c>
      <c r="J24" s="87">
        <f t="shared" si="0"/>
        <v>19.04</v>
      </c>
      <c r="K24" s="91" t="s">
        <v>76</v>
      </c>
    </row>
    <row r="25" spans="1:11" x14ac:dyDescent="0.3">
      <c r="A25" s="88"/>
      <c r="B25" s="89"/>
      <c r="C25" s="89"/>
      <c r="D25" s="89"/>
      <c r="E25" s="90"/>
      <c r="F25" s="90"/>
      <c r="G25" s="90"/>
      <c r="H25" s="91">
        <v>6.13</v>
      </c>
      <c r="I25" s="91">
        <v>1.22</v>
      </c>
      <c r="J25" s="87">
        <f t="shared" si="0"/>
        <v>7.35</v>
      </c>
      <c r="K25" s="91" t="s">
        <v>77</v>
      </c>
    </row>
    <row r="26" spans="1:11" x14ac:dyDescent="0.3">
      <c r="A26" s="78">
        <v>44344</v>
      </c>
      <c r="B26" s="79" t="s">
        <v>89</v>
      </c>
      <c r="C26" s="79"/>
      <c r="D26" s="79" t="s">
        <v>73</v>
      </c>
      <c r="E26" s="80" t="s">
        <v>74</v>
      </c>
      <c r="F26" s="80">
        <v>2400</v>
      </c>
      <c r="G26" s="80" t="s">
        <v>75</v>
      </c>
      <c r="H26" s="81">
        <v>98.75</v>
      </c>
      <c r="I26" s="81">
        <v>19.75</v>
      </c>
      <c r="J26" s="68">
        <f t="shared" si="0"/>
        <v>118.5</v>
      </c>
      <c r="K26" s="81" t="s">
        <v>77</v>
      </c>
    </row>
    <row r="27" spans="1:11" ht="28.8" x14ac:dyDescent="0.3">
      <c r="A27" s="78">
        <v>44346</v>
      </c>
      <c r="B27" s="79" t="s">
        <v>90</v>
      </c>
      <c r="C27" s="79"/>
      <c r="D27" s="79" t="s">
        <v>91</v>
      </c>
      <c r="E27" s="80" t="s">
        <v>92</v>
      </c>
      <c r="F27" s="80">
        <v>2020</v>
      </c>
      <c r="G27" s="80" t="s">
        <v>56</v>
      </c>
      <c r="H27" s="81">
        <v>40</v>
      </c>
      <c r="I27" s="81">
        <v>8</v>
      </c>
      <c r="J27" s="68">
        <f t="shared" si="0"/>
        <v>48</v>
      </c>
      <c r="K27" s="81" t="s">
        <v>77</v>
      </c>
    </row>
    <row r="28" spans="1:11" x14ac:dyDescent="0.3">
      <c r="A28" s="31"/>
      <c r="B28" s="32"/>
      <c r="C28" s="32"/>
      <c r="D28" s="32"/>
      <c r="E28" s="42"/>
      <c r="F28" s="42"/>
      <c r="G28" s="42"/>
      <c r="H28" s="51"/>
      <c r="I28" s="51"/>
      <c r="J28" s="10"/>
      <c r="K28" s="51"/>
    </row>
    <row r="29" spans="1:11" x14ac:dyDescent="0.3">
      <c r="A29" s="31"/>
      <c r="B29" s="32"/>
      <c r="C29" s="32"/>
      <c r="D29" s="32"/>
      <c r="E29" s="42"/>
      <c r="F29" s="42"/>
      <c r="G29" s="42"/>
      <c r="H29" s="51"/>
      <c r="I29" s="51"/>
      <c r="J29" s="10">
        <f t="shared" si="0"/>
        <v>0</v>
      </c>
      <c r="K29" s="51"/>
    </row>
    <row r="30" spans="1:11" x14ac:dyDescent="0.3">
      <c r="A30" s="31"/>
      <c r="B30" s="32"/>
      <c r="C30" s="32"/>
      <c r="D30" s="32"/>
      <c r="E30" s="42"/>
      <c r="F30" s="42"/>
      <c r="G30" s="42"/>
      <c r="H30" s="51"/>
      <c r="I30" s="51"/>
      <c r="J30" s="10">
        <f t="shared" si="0"/>
        <v>0</v>
      </c>
      <c r="K30" s="51"/>
    </row>
    <row r="31" spans="1:11" x14ac:dyDescent="0.3">
      <c r="A31" s="31"/>
      <c r="B31" s="32"/>
      <c r="C31" s="32"/>
      <c r="D31" s="32"/>
      <c r="E31" s="42"/>
      <c r="F31" s="42"/>
      <c r="G31" s="42"/>
      <c r="H31" s="51"/>
      <c r="I31" s="51"/>
      <c r="J31" s="10">
        <f t="shared" si="0"/>
        <v>0</v>
      </c>
      <c r="K31" s="51"/>
    </row>
    <row r="32" spans="1:11" x14ac:dyDescent="0.3">
      <c r="A32" s="31"/>
      <c r="B32" s="32"/>
      <c r="C32" s="32"/>
      <c r="D32" s="32"/>
      <c r="E32" s="42"/>
      <c r="F32" s="42"/>
      <c r="G32" s="42"/>
      <c r="H32" s="51"/>
      <c r="I32" s="51"/>
      <c r="J32" s="10">
        <f t="shared" si="0"/>
        <v>0</v>
      </c>
      <c r="K32" s="51"/>
    </row>
    <row r="33" spans="1:11" x14ac:dyDescent="0.3">
      <c r="A33" s="31"/>
      <c r="B33" s="32"/>
      <c r="C33" s="32"/>
      <c r="D33" s="32"/>
      <c r="E33" s="42"/>
      <c r="F33" s="42"/>
      <c r="G33" s="42"/>
      <c r="H33" s="51"/>
      <c r="I33" s="51"/>
      <c r="J33" s="10">
        <f t="shared" si="0"/>
        <v>0</v>
      </c>
      <c r="K33" s="51"/>
    </row>
    <row r="34" spans="1:11" x14ac:dyDescent="0.3">
      <c r="A34" s="31"/>
      <c r="B34" s="32"/>
      <c r="C34" s="32"/>
      <c r="D34" s="32"/>
      <c r="E34" s="42"/>
      <c r="F34" s="42"/>
      <c r="G34" s="42"/>
      <c r="H34" s="51"/>
      <c r="I34" s="51"/>
      <c r="J34" s="10">
        <f t="shared" si="0"/>
        <v>0</v>
      </c>
      <c r="K34" s="51"/>
    </row>
    <row r="35" spans="1:11" x14ac:dyDescent="0.3">
      <c r="A35" s="31"/>
      <c r="B35" s="32"/>
      <c r="C35" s="32"/>
      <c r="D35" s="32"/>
      <c r="E35" s="42"/>
      <c r="F35" s="42"/>
      <c r="G35" s="42"/>
      <c r="H35" s="51"/>
      <c r="I35" s="51"/>
      <c r="J35" s="10">
        <f t="shared" si="0"/>
        <v>0</v>
      </c>
      <c r="K35" s="51"/>
    </row>
    <row r="36" spans="1:11" x14ac:dyDescent="0.3">
      <c r="A36" s="31"/>
      <c r="B36" s="32"/>
      <c r="C36" s="32"/>
      <c r="D36" s="32"/>
      <c r="E36" s="42"/>
      <c r="F36" s="42"/>
      <c r="G36" s="42"/>
      <c r="H36" s="51"/>
      <c r="I36" s="51"/>
      <c r="J36" s="10">
        <f t="shared" si="0"/>
        <v>0</v>
      </c>
      <c r="K36" s="51"/>
    </row>
    <row r="37" spans="1:11" x14ac:dyDescent="0.3">
      <c r="A37" s="31"/>
      <c r="B37" s="32"/>
      <c r="C37" s="32"/>
      <c r="D37" s="32"/>
      <c r="E37" s="42"/>
      <c r="F37" s="42"/>
      <c r="G37" s="42"/>
      <c r="H37" s="51"/>
      <c r="I37" s="51"/>
      <c r="J37" s="10">
        <f t="shared" si="0"/>
        <v>0</v>
      </c>
      <c r="K37" s="51"/>
    </row>
    <row r="38" spans="1:11" x14ac:dyDescent="0.3">
      <c r="A38" s="31"/>
      <c r="B38" s="32"/>
      <c r="C38" s="32"/>
      <c r="D38" s="32"/>
      <c r="E38" s="42"/>
      <c r="F38" s="42"/>
      <c r="G38" s="42"/>
      <c r="H38" s="51"/>
      <c r="I38" s="51"/>
      <c r="J38" s="10">
        <f t="shared" si="0"/>
        <v>0</v>
      </c>
      <c r="K38" s="51"/>
    </row>
    <row r="39" spans="1:11" x14ac:dyDescent="0.3">
      <c r="A39" s="31"/>
      <c r="B39" s="32"/>
      <c r="C39" s="32"/>
      <c r="D39" s="32"/>
      <c r="E39" s="42"/>
      <c r="F39" s="42"/>
      <c r="G39" s="42"/>
      <c r="H39" s="51"/>
      <c r="I39" s="51"/>
      <c r="J39" s="10">
        <f t="shared" si="0"/>
        <v>0</v>
      </c>
      <c r="K39" s="51"/>
    </row>
    <row r="40" spans="1:11" x14ac:dyDescent="0.3">
      <c r="A40" s="31"/>
      <c r="B40" s="32"/>
      <c r="C40" s="32"/>
      <c r="D40" s="32"/>
      <c r="E40" s="42"/>
      <c r="F40" s="42"/>
      <c r="G40" s="42"/>
      <c r="H40" s="51"/>
      <c r="I40" s="51"/>
      <c r="J40" s="10">
        <f t="shared" si="0"/>
        <v>0</v>
      </c>
      <c r="K40" s="51"/>
    </row>
    <row r="41" spans="1:11" x14ac:dyDescent="0.3">
      <c r="A41" s="31"/>
      <c r="B41" s="32"/>
      <c r="C41" s="32" t="s">
        <v>6</v>
      </c>
      <c r="D41" s="32"/>
      <c r="E41" s="42"/>
      <c r="F41" s="42"/>
      <c r="G41" s="42"/>
      <c r="H41" s="51"/>
      <c r="I41" s="51"/>
      <c r="J41" s="10">
        <f t="shared" si="0"/>
        <v>0</v>
      </c>
      <c r="K41" s="51"/>
    </row>
    <row r="42" spans="1:11" ht="15" thickBot="1" x14ac:dyDescent="0.35">
      <c r="G42" s="11" t="s">
        <v>38</v>
      </c>
      <c r="H42" s="12">
        <f>SUM(H7:H41)</f>
        <v>693.42000000000007</v>
      </c>
      <c r="I42" s="12">
        <f>SUM(I7:I41)</f>
        <v>65.430000000000007</v>
      </c>
      <c r="J42" s="10">
        <f t="shared" si="0"/>
        <v>758.85000000000014</v>
      </c>
      <c r="K42" s="13">
        <f>SUM(K7:K41)</f>
        <v>0</v>
      </c>
    </row>
    <row r="43" spans="1:11" ht="36.6" x14ac:dyDescent="0.3">
      <c r="J43" s="14" t="str">
        <f>IF(J42=Summary!B15,"","DOES NOT BALANCE")</f>
        <v/>
      </c>
    </row>
    <row r="44" spans="1:11" x14ac:dyDescent="0.3">
      <c r="A44" s="109" t="s">
        <v>39</v>
      </c>
      <c r="B44" s="109"/>
      <c r="C44" s="109"/>
      <c r="D44" s="113"/>
      <c r="E44" s="110">
        <f>Summary!B2</f>
        <v>0</v>
      </c>
      <c r="F44" s="110"/>
    </row>
    <row r="46" spans="1:11" x14ac:dyDescent="0.3">
      <c r="A46" s="15" t="s">
        <v>40</v>
      </c>
      <c r="B46" s="16"/>
      <c r="C46" s="16"/>
      <c r="D46" s="17"/>
      <c r="E46" s="18"/>
      <c r="F46" s="18"/>
      <c r="G46" s="19"/>
      <c r="H46" s="19"/>
    </row>
    <row r="47" spans="1:11" ht="14.4" customHeight="1" x14ac:dyDescent="0.3">
      <c r="A47" s="104" t="s">
        <v>41</v>
      </c>
      <c r="B47" s="112"/>
      <c r="C47" s="112"/>
      <c r="D47" s="106"/>
      <c r="E47" s="20"/>
      <c r="F47" s="20"/>
      <c r="G47" s="19"/>
    </row>
    <row r="48" spans="1:11" x14ac:dyDescent="0.3">
      <c r="A48" s="104"/>
      <c r="B48" s="112"/>
      <c r="C48" s="112"/>
      <c r="D48" s="106"/>
      <c r="E48" s="20"/>
      <c r="F48" s="20"/>
      <c r="G48" s="21" t="s">
        <v>42</v>
      </c>
      <c r="H48" s="22"/>
      <c r="I48" s="22"/>
      <c r="J48" s="22"/>
      <c r="K48" s="23"/>
    </row>
    <row r="49" spans="1:11" x14ac:dyDescent="0.3">
      <c r="A49" s="104"/>
      <c r="B49" s="112"/>
      <c r="C49" s="112"/>
      <c r="D49" s="106"/>
      <c r="E49" s="20"/>
      <c r="F49" s="20"/>
      <c r="G49" s="24"/>
      <c r="K49" s="25"/>
    </row>
    <row r="50" spans="1:11" ht="15" customHeight="1" x14ac:dyDescent="0.3">
      <c r="A50" s="24" t="s">
        <v>21</v>
      </c>
      <c r="B50" s="102" t="s">
        <v>43</v>
      </c>
      <c r="C50" s="102"/>
      <c r="D50" s="103"/>
      <c r="E50" s="18"/>
      <c r="F50" s="18"/>
      <c r="G50" s="26" t="s">
        <v>44</v>
      </c>
      <c r="H50" s="98" t="s">
        <v>45</v>
      </c>
      <c r="I50" s="98"/>
      <c r="J50" s="98"/>
      <c r="K50" s="99"/>
    </row>
    <row r="51" spans="1:11" x14ac:dyDescent="0.3">
      <c r="A51" s="26" t="s">
        <v>46</v>
      </c>
      <c r="B51" s="100" t="s">
        <v>43</v>
      </c>
      <c r="C51" s="100"/>
      <c r="D51" s="101"/>
    </row>
    <row r="53" spans="1:11" ht="23.25" customHeight="1" x14ac:dyDescent="0.3"/>
    <row r="54" spans="1:11" ht="25.5" customHeight="1" x14ac:dyDescent="0.3"/>
  </sheetData>
  <sheetProtection insertRows="0"/>
  <mergeCells count="10">
    <mergeCell ref="A47:D49"/>
    <mergeCell ref="B50:D50"/>
    <mergeCell ref="H50:K50"/>
    <mergeCell ref="B51:D51"/>
    <mergeCell ref="A1:K1"/>
    <mergeCell ref="B3:C3"/>
    <mergeCell ref="E5:G5"/>
    <mergeCell ref="H5:K5"/>
    <mergeCell ref="A44:D44"/>
    <mergeCell ref="E44:F44"/>
  </mergeCells>
  <conditionalFormatting sqref="M43">
    <cfRule type="cellIs" dxfId="5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Summary!E12</f>
        <v>0</v>
      </c>
      <c r="C3" s="97"/>
      <c r="D3" s="92" t="s">
        <v>93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IF(J27=Summary!B12,"","DOES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ZM1lCGKwCQMBUjIWLUh2Z8pxx2kFVfIAv5LVIcunbq81ewy+svXCcKujWAeo/zNuGG/J2SlXGCsnwIVBisfbXA==" saltValue="V2MgDJZbm81G/Z4Rg7dBgA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36"/>
  <sheetViews>
    <sheetView topLeftCell="A4"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Summary!E16</f>
        <v>0</v>
      </c>
      <c r="C3" s="97"/>
      <c r="D3" s="92" t="s">
        <v>94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28.8" x14ac:dyDescent="0.3">
      <c r="A7" s="27" t="s">
        <v>95</v>
      </c>
      <c r="B7" s="28" t="s">
        <v>96</v>
      </c>
      <c r="C7" s="28"/>
      <c r="D7" s="28" t="s">
        <v>97</v>
      </c>
      <c r="E7" s="29" t="s">
        <v>98</v>
      </c>
      <c r="F7" s="29">
        <v>2120</v>
      </c>
      <c r="G7" s="29" t="s">
        <v>99</v>
      </c>
      <c r="H7" s="30">
        <v>126.69</v>
      </c>
      <c r="I7" s="30">
        <v>25.34</v>
      </c>
      <c r="J7" s="10">
        <f>SUM(H7:I7)</f>
        <v>152.03</v>
      </c>
      <c r="K7" s="30"/>
    </row>
    <row r="8" spans="1:11" ht="28.8" x14ac:dyDescent="0.3">
      <c r="A8" s="31" t="s">
        <v>100</v>
      </c>
      <c r="B8" s="32" t="s">
        <v>101</v>
      </c>
      <c r="C8" s="32"/>
      <c r="D8" s="32" t="s">
        <v>102</v>
      </c>
      <c r="E8" s="42" t="s">
        <v>98</v>
      </c>
      <c r="F8" s="42">
        <v>2120</v>
      </c>
      <c r="G8" s="42" t="s">
        <v>99</v>
      </c>
      <c r="H8" s="51">
        <v>50</v>
      </c>
      <c r="I8" s="51">
        <v>9.99</v>
      </c>
      <c r="J8" s="10">
        <f t="shared" ref="J8:J26" si="0">SUM(H8:I8)</f>
        <v>59.99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7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176.69</v>
      </c>
      <c r="I27" s="12">
        <f>SUM(I7:I26)</f>
        <v>35.33</v>
      </c>
      <c r="J27" s="12">
        <f>SUM(J7:J26)</f>
        <v>212.02</v>
      </c>
      <c r="K27" s="13">
        <f>SUM(K7:K26)</f>
        <v>0</v>
      </c>
    </row>
    <row r="28" spans="1:11" ht="36.6" x14ac:dyDescent="0.3">
      <c r="J28" s="14" t="str">
        <f>IF(J27=Summary!B16,"","DOES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ybu5zv2OxAqIJ8h9uJ+rXS2YhzkbzG9CVF/FqgRbp4mNaWhVoLaS6mMwa4y5Trw7nx1TAOw3672iT6CE7MvAEw==" saltValue="3Zu7v3dc94VWUOFULitLd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K36"/>
  <sheetViews>
    <sheetView workbookViewId="0">
      <selection activeCell="J3" sqref="J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Summary!E14</f>
        <v>0</v>
      </c>
      <c r="C3" s="97"/>
      <c r="D3" s="92" t="s">
        <v>103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IF(J27=Summary!B14,"","DOES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bs7zVV3bg6+8WIC0urjd0m+imZo7XxwvuQJmTS8c0YPQ9W/givYY0Q/WNGXcvNkzRo8xwIs2Np867ocIyB4P4g==" saltValue="rKzTMRiSMDuhDRWui63ac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K36"/>
  <sheetViews>
    <sheetView workbookViewId="0">
      <selection activeCell="E7" sqref="E7:I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Summary!E19</f>
        <v>0</v>
      </c>
      <c r="C3" s="97"/>
      <c r="D3" s="92" t="s">
        <v>104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Z2/y/zJgkrlQJDK7pTjUpBrKEKT5RF77Y5LtLrcIiLegnhBUZjRzdQCy3513qIEA0HoWVpwJ7B53i29RDKOjOA==" saltValue="TilEPGMekEEyes7qL3mBW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K36"/>
  <sheetViews>
    <sheetView workbookViewId="0">
      <selection activeCell="D3" sqref="D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Summary!E17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IF(J27=Summary!B17,"","DOES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K36"/>
  <sheetViews>
    <sheetView topLeftCell="A2" workbookViewId="0">
      <selection activeCell="J28" sqref="J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.33203125" customWidth="1"/>
    <col min="10" max="10" width="13.44140625" bestFit="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/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IF(J27=Summary!B65,"","DOES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JmGyvqbzwaCLkXgQ0DSlTiWp8SH3IZQUNaW2yosz+IJJcDzIoF8r0+l8zdU1F20sSsVtkfI9JLdlj3dqcx7dbg==" saltValue="If8SZzPVBg8931cN14XVJ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K36"/>
  <sheetViews>
    <sheetView workbookViewId="0">
      <selection activeCell="E7" sqref="E7:I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Summary!E22</f>
        <v>0</v>
      </c>
      <c r="C3" s="97"/>
      <c r="D3" s="92" t="s">
        <v>105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IF(J27=Summary!B22,"","DOES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CAhJHd4Cy9BhK2SrXjw8T/z4LsYJY04uqYRh3CClZLGe0aa8pjH7QfSDaoN4OHOozl3/oIe2CmmaIz6dvBwQaQ==" saltValue="AaWTf6FBtrHC7xeoAPIPH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6"/>
  <sheetViews>
    <sheetView workbookViewId="0">
      <selection activeCell="B3" sqref="B3:C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0" max="10" width="14.33203125" bestFit="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</f>
        <v>0</v>
      </c>
      <c r="C3" s="97"/>
      <c r="D3" s="92" t="s">
        <v>22</v>
      </c>
      <c r="E3" s="2" t="s">
        <v>23</v>
      </c>
      <c r="F3" s="3"/>
      <c r="G3" s="39"/>
      <c r="H3" s="3"/>
      <c r="I3" s="3"/>
      <c r="J3" s="3" t="s">
        <v>24</v>
      </c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/>
      <c r="B7" s="49"/>
      <c r="C7" s="49"/>
      <c r="D7" s="49"/>
      <c r="E7" s="29"/>
      <c r="F7" s="5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51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51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51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51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51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51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51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51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51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51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51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51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51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51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51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51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51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51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gCxTJPJcC5xF7biV7ypeWyCzCLlID9hYID4bUcIG8MUhBMOn4Vc/B55prwTR4Ngcc+Aoti+NHhZG2gyGUV1a3Q==" saltValue="/EdYHsALQqxiM3wiS+UMDQ==" spinCount="100000" sheet="1" insertRows="0"/>
  <mergeCells count="10">
    <mergeCell ref="A1:K1"/>
    <mergeCell ref="B3:C3"/>
    <mergeCell ref="H35:K35"/>
    <mergeCell ref="B36:D36"/>
    <mergeCell ref="B35:D35"/>
    <mergeCell ref="A32:D34"/>
    <mergeCell ref="E5:G5"/>
    <mergeCell ref="H5:K5"/>
    <mergeCell ref="A29:D29"/>
    <mergeCell ref="E29:F29"/>
  </mergeCells>
  <conditionalFormatting sqref="M25">
    <cfRule type="cellIs" dxfId="6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K37"/>
  <sheetViews>
    <sheetView topLeftCell="A10" workbookViewId="0">
      <selection activeCell="C27" sqref="C27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Summary!E18</f>
        <v>0</v>
      </c>
      <c r="C3" s="97"/>
      <c r="D3" s="92" t="s">
        <v>106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>
        <v>44326</v>
      </c>
      <c r="B7" s="28" t="s">
        <v>107</v>
      </c>
      <c r="C7" s="28"/>
      <c r="D7" s="28" t="s">
        <v>108</v>
      </c>
      <c r="E7" s="54" t="s">
        <v>74</v>
      </c>
      <c r="F7" s="54">
        <v>2400</v>
      </c>
      <c r="G7" s="54" t="s">
        <v>75</v>
      </c>
      <c r="H7" s="67">
        <v>22.75</v>
      </c>
      <c r="I7" s="67">
        <v>0</v>
      </c>
      <c r="J7" s="68">
        <f>SUM(H7:I7)</f>
        <v>22.75</v>
      </c>
      <c r="K7" s="30" t="s">
        <v>76</v>
      </c>
    </row>
    <row r="8" spans="1:11" x14ac:dyDescent="0.3">
      <c r="A8" s="27"/>
      <c r="B8" s="28"/>
      <c r="C8" s="28"/>
      <c r="D8" s="28"/>
      <c r="E8" s="54" t="s">
        <v>74</v>
      </c>
      <c r="F8" s="54">
        <v>2400</v>
      </c>
      <c r="G8" s="54" t="s">
        <v>75</v>
      </c>
      <c r="H8" s="67">
        <v>2.25</v>
      </c>
      <c r="I8" s="67">
        <v>0.38</v>
      </c>
      <c r="J8" s="68">
        <f>SUM(H8:I8)</f>
        <v>2.63</v>
      </c>
      <c r="K8" s="30" t="s">
        <v>77</v>
      </c>
    </row>
    <row r="9" spans="1:11" x14ac:dyDescent="0.3">
      <c r="A9" s="38">
        <v>44329</v>
      </c>
      <c r="B9" s="32" t="s">
        <v>109</v>
      </c>
      <c r="C9" s="32"/>
      <c r="D9" s="64" t="s">
        <v>110</v>
      </c>
      <c r="E9" s="56" t="s">
        <v>111</v>
      </c>
      <c r="F9" s="56">
        <v>9140</v>
      </c>
      <c r="G9" s="56">
        <v>0</v>
      </c>
      <c r="H9" s="69">
        <v>116.59</v>
      </c>
      <c r="I9" s="69">
        <v>23.31</v>
      </c>
      <c r="J9" s="68">
        <f t="shared" ref="J9:J27" si="0">SUM(H9:I9)</f>
        <v>139.9</v>
      </c>
      <c r="K9" s="33"/>
    </row>
    <row r="10" spans="1:11" x14ac:dyDescent="0.3">
      <c r="A10" s="38">
        <v>44329</v>
      </c>
      <c r="B10" s="32" t="s">
        <v>112</v>
      </c>
      <c r="C10" s="32"/>
      <c r="D10" s="32" t="s">
        <v>113</v>
      </c>
      <c r="E10" s="56" t="s">
        <v>83</v>
      </c>
      <c r="F10" s="56">
        <v>190</v>
      </c>
      <c r="G10" s="56" t="s">
        <v>114</v>
      </c>
      <c r="H10" s="69">
        <v>18.34</v>
      </c>
      <c r="I10" s="69">
        <v>3.66</v>
      </c>
      <c r="J10" s="68">
        <f t="shared" si="0"/>
        <v>22</v>
      </c>
      <c r="K10" s="33"/>
    </row>
    <row r="11" spans="1:11" ht="28.8" x14ac:dyDescent="0.3">
      <c r="A11" s="38">
        <v>44330</v>
      </c>
      <c r="B11" s="32" t="s">
        <v>115</v>
      </c>
      <c r="C11" s="32"/>
      <c r="D11" s="32" t="s">
        <v>116</v>
      </c>
      <c r="E11" s="56" t="s">
        <v>111</v>
      </c>
      <c r="F11" s="56">
        <v>9140</v>
      </c>
      <c r="G11" s="56">
        <v>0</v>
      </c>
      <c r="H11" s="69">
        <v>12.44</v>
      </c>
      <c r="I11" s="69">
        <v>2.4900000000000002</v>
      </c>
      <c r="J11" s="68">
        <f>SUM(H11:I11)</f>
        <v>14.93</v>
      </c>
      <c r="K11" s="33"/>
    </row>
    <row r="12" spans="1:11" x14ac:dyDescent="0.3">
      <c r="A12" s="38">
        <v>44340</v>
      </c>
      <c r="B12" s="32" t="s">
        <v>117</v>
      </c>
      <c r="C12" s="32"/>
      <c r="D12" s="32" t="s">
        <v>118</v>
      </c>
      <c r="E12" s="56" t="s">
        <v>74</v>
      </c>
      <c r="F12" s="56">
        <v>2400</v>
      </c>
      <c r="G12" s="56" t="s">
        <v>75</v>
      </c>
      <c r="H12" s="69">
        <v>10.43</v>
      </c>
      <c r="I12" s="69">
        <v>0</v>
      </c>
      <c r="J12" s="68">
        <f t="shared" si="0"/>
        <v>10.43</v>
      </c>
      <c r="K12" s="33"/>
    </row>
    <row r="13" spans="1:11" x14ac:dyDescent="0.3">
      <c r="A13" s="64"/>
      <c r="B13" s="64"/>
      <c r="C13" s="32"/>
      <c r="D13" s="32"/>
      <c r="E13" s="56" t="s">
        <v>74</v>
      </c>
      <c r="F13" s="56">
        <v>2400</v>
      </c>
      <c r="G13" s="56" t="s">
        <v>75</v>
      </c>
      <c r="H13" s="69">
        <v>5.95</v>
      </c>
      <c r="I13" s="69">
        <v>1.19</v>
      </c>
      <c r="J13" s="68">
        <f t="shared" si="0"/>
        <v>7.1400000000000006</v>
      </c>
      <c r="K13" s="33"/>
    </row>
    <row r="14" spans="1:11" x14ac:dyDescent="0.3">
      <c r="A14" s="38">
        <v>44342</v>
      </c>
      <c r="B14" s="32" t="s">
        <v>119</v>
      </c>
      <c r="C14" s="32"/>
      <c r="D14" s="32" t="s">
        <v>120</v>
      </c>
      <c r="E14" s="56" t="s">
        <v>111</v>
      </c>
      <c r="F14" s="56">
        <v>9140</v>
      </c>
      <c r="G14" s="56">
        <v>0</v>
      </c>
      <c r="H14" s="69">
        <v>23.34</v>
      </c>
      <c r="I14" s="69">
        <v>4.66</v>
      </c>
      <c r="J14" s="68">
        <f t="shared" si="0"/>
        <v>28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69"/>
      <c r="I15" s="69"/>
      <c r="J15" s="68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69"/>
      <c r="I16" s="69"/>
      <c r="J16" s="68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69"/>
      <c r="I17" s="69"/>
      <c r="J17" s="68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69"/>
      <c r="I18" s="69"/>
      <c r="J18" s="68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x14ac:dyDescent="0.3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A27" s="31"/>
      <c r="B27" s="32"/>
      <c r="C27" s="32" t="s">
        <v>8</v>
      </c>
      <c r="D27" s="32"/>
      <c r="E27" s="56"/>
      <c r="F27" s="56"/>
      <c r="G27" s="56"/>
      <c r="H27" s="57"/>
      <c r="I27" s="57"/>
      <c r="J27" s="10">
        <f t="shared" si="0"/>
        <v>0</v>
      </c>
      <c r="K27" s="33"/>
    </row>
    <row r="28" spans="1:11" ht="15" thickBot="1" x14ac:dyDescent="0.35">
      <c r="G28" s="11" t="s">
        <v>38</v>
      </c>
      <c r="H28" s="12">
        <f>SUM(H7:H27)</f>
        <v>212.09</v>
      </c>
      <c r="I28" s="12">
        <f>SUM(I7:I27)</f>
        <v>35.69</v>
      </c>
      <c r="J28" s="12">
        <f>SUM(J7:J27)</f>
        <v>247.78000000000003</v>
      </c>
      <c r="K28" s="13">
        <f>SUM(K7:K27)</f>
        <v>0</v>
      </c>
    </row>
    <row r="29" spans="1:11" ht="36.6" x14ac:dyDescent="0.3">
      <c r="J29" s="14" t="str">
        <f>IF(J28=Summary!B18,"","DOES NOT BALANCE")</f>
        <v/>
      </c>
    </row>
    <row r="30" spans="1:11" x14ac:dyDescent="0.3">
      <c r="A30" s="109" t="s">
        <v>39</v>
      </c>
      <c r="B30" s="109"/>
      <c r="C30" s="109"/>
      <c r="D30" s="109"/>
      <c r="E30" s="110">
        <f>Summary!B2</f>
        <v>0</v>
      </c>
      <c r="F30" s="110"/>
    </row>
    <row r="32" spans="1:11" x14ac:dyDescent="0.3">
      <c r="A32" s="15" t="s">
        <v>40</v>
      </c>
      <c r="B32" s="16"/>
      <c r="C32" s="16"/>
      <c r="D32" s="17"/>
      <c r="E32" s="18"/>
      <c r="F32" s="18"/>
      <c r="G32" s="19"/>
      <c r="H32" s="19"/>
    </row>
    <row r="33" spans="1:11" ht="15" customHeight="1" x14ac:dyDescent="0.3">
      <c r="A33" s="104" t="s">
        <v>41</v>
      </c>
      <c r="B33" s="105"/>
      <c r="C33" s="105"/>
      <c r="D33" s="106"/>
      <c r="E33" s="20"/>
      <c r="F33" s="20"/>
      <c r="G33" s="19"/>
    </row>
    <row r="34" spans="1:11" x14ac:dyDescent="0.3">
      <c r="A34" s="104"/>
      <c r="B34" s="105"/>
      <c r="C34" s="105"/>
      <c r="D34" s="106"/>
      <c r="E34" s="20"/>
      <c r="F34" s="20"/>
      <c r="G34" s="21" t="s">
        <v>42</v>
      </c>
      <c r="H34" s="22"/>
      <c r="I34" s="22"/>
      <c r="J34" s="22"/>
      <c r="K34" s="23"/>
    </row>
    <row r="35" spans="1:11" x14ac:dyDescent="0.3">
      <c r="A35" s="104"/>
      <c r="B35" s="105"/>
      <c r="C35" s="105"/>
      <c r="D35" s="106"/>
      <c r="E35" s="20"/>
      <c r="F35" s="20"/>
      <c r="G35" s="24"/>
      <c r="K35" s="25"/>
    </row>
    <row r="36" spans="1:11" ht="23.25" customHeight="1" x14ac:dyDescent="0.3">
      <c r="A36" s="24" t="s">
        <v>21</v>
      </c>
      <c r="B36" s="102" t="s">
        <v>43</v>
      </c>
      <c r="C36" s="102"/>
      <c r="D36" s="103"/>
      <c r="E36" s="18"/>
      <c r="F36" s="18"/>
      <c r="G36" s="26" t="s">
        <v>44</v>
      </c>
      <c r="H36" s="98" t="s">
        <v>45</v>
      </c>
      <c r="I36" s="98"/>
      <c r="J36" s="98"/>
      <c r="K36" s="99"/>
    </row>
    <row r="37" spans="1:11" ht="25.5" customHeight="1" x14ac:dyDescent="0.3">
      <c r="A37" s="26" t="s">
        <v>46</v>
      </c>
      <c r="B37" s="100" t="s">
        <v>43</v>
      </c>
      <c r="C37" s="100"/>
      <c r="D37" s="101"/>
    </row>
  </sheetData>
  <sheetProtection algorithmName="SHA-512" hashValue="lk4WFLJkH8UDWCzz4+m7WDMxHV3VCFamb8aMziLIWkzzcxrv0bkHf1bMvtxNkZllztKydOVyedwEJa6AL5Y2lw==" saltValue="rHvsyHlF2GTLEZ2fMv8b0A==" spinCount="100000" sheet="1" objects="1" scenarios="1" insertRows="0"/>
  <mergeCells count="10">
    <mergeCell ref="A33:D35"/>
    <mergeCell ref="B36:D36"/>
    <mergeCell ref="H36:K36"/>
    <mergeCell ref="B37:D37"/>
    <mergeCell ref="A1:K1"/>
    <mergeCell ref="B3:C3"/>
    <mergeCell ref="E5:G5"/>
    <mergeCell ref="H5:K5"/>
    <mergeCell ref="A30:D30"/>
    <mergeCell ref="E30:F30"/>
  </mergeCells>
  <conditionalFormatting sqref="M26">
    <cfRule type="cellIs" dxfId="4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K36"/>
  <sheetViews>
    <sheetView workbookViewId="0">
      <selection activeCell="D9" sqref="D9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Summary!E19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fWHeTTbx3mqWPpGhZDrWq3bczFgwqcn9kPTGw4ROLp7yn3w7bmd9bDIf85iS1b6iuZBdUrDrfrvYU1RcuHTeBQ==" saltValue="cJr1CSKLS4azdQCPLBEx6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K36"/>
  <sheetViews>
    <sheetView workbookViewId="0">
      <selection activeCell="G3" sqref="G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Summary!E22</f>
        <v>0</v>
      </c>
      <c r="C3" s="97"/>
      <c r="D3" s="92" t="s">
        <v>121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IF(J27=Summary!B22,"","DOES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IuVw0RFKRd4Yhpb9T52FJ1m3S+Z8s26P5Ln/U3tPJQQke/K/J+vy6QyKgare+rBIYrrGxT3ai1iXF8KE9R7Vvw==" saltValue="lLhSFQ3u/QMwydNom7o5Z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pageSetUpPr fitToPage="1"/>
  </sheetPr>
  <dimension ref="A1:K36"/>
  <sheetViews>
    <sheetView topLeftCell="A13"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Summary!E20</f>
        <v>0</v>
      </c>
      <c r="C3" s="97"/>
      <c r="D3" s="92" t="s">
        <v>122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43.2" x14ac:dyDescent="0.3">
      <c r="A7" s="27" t="s">
        <v>123</v>
      </c>
      <c r="B7" s="28" t="s">
        <v>124</v>
      </c>
      <c r="C7" s="28"/>
      <c r="D7" s="28" t="s">
        <v>125</v>
      </c>
      <c r="E7" s="29" t="s">
        <v>126</v>
      </c>
      <c r="F7" s="29">
        <v>3100</v>
      </c>
      <c r="G7" s="29" t="s">
        <v>56</v>
      </c>
      <c r="H7" s="30">
        <v>99.99</v>
      </c>
      <c r="I7" s="30"/>
      <c r="J7" s="10">
        <f>SUM(H7:I7)</f>
        <v>99.99</v>
      </c>
      <c r="K7" s="30"/>
    </row>
    <row r="8" spans="1:11" x14ac:dyDescent="0.3">
      <c r="A8" s="31"/>
      <c r="B8" s="32"/>
      <c r="C8" s="32"/>
      <c r="D8" s="4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64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9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99.99</v>
      </c>
      <c r="I27" s="12">
        <f>SUM(I7:I26)</f>
        <v>0</v>
      </c>
      <c r="J27" s="12">
        <f>SUM(J7:J26)</f>
        <v>99.99</v>
      </c>
      <c r="K27" s="13">
        <f>SUM(K7:K26)</f>
        <v>0</v>
      </c>
    </row>
    <row r="28" spans="1:11" ht="36.6" x14ac:dyDescent="0.3">
      <c r="J28" s="14" t="str">
        <f>IF(J27=Summary!B20,"","DOES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0g3fdJcVI3waGrLPS9lNDHxbc4Z4kxjBrpB3iI8lbVIenhkwRN3bnO3Kegm6yiCLdT4arkDlup3gPtmnh3mtyw==" saltValue="84UyZ0Xng3imyTjFYfTdrA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pageSetUpPr fitToPage="1"/>
  </sheetPr>
  <dimension ref="A1:K36"/>
  <sheetViews>
    <sheetView workbookViewId="0">
      <selection activeCell="D14" sqref="D14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Summary!E23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IF(J27=Summary!B23,"","DOES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WHE3x2jpB50QxnmnUF07GZ4afm6zAgj7f3j4UTdPetxtM5IozC4jEb4+MlIGIQ2o8vUKHw5dPBV0Eke7VUa0SA==" saltValue="1dKudE1m9BOtC4imB1Bj3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Summary!E25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IF(J27=Summary!B25,"","DOES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jXNJittf0wPx2V6LBQuq5Yz7t0xMybsbTmhPIw0i/Wb7xOPvb2/kK7jtxe0hSMIqZxiFo8l2xRUxNTv/Y1Vgcg==" saltValue="9BH/03J8JG4rpvHoInkXV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pageSetUpPr fitToPage="1"/>
  </sheetPr>
  <dimension ref="A1:K36"/>
  <sheetViews>
    <sheetView workbookViewId="0">
      <selection activeCell="E7" sqref="E7:I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Summary!E29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z7x3KD7kdvPZ0sKgoyxUWIIduCaNGBK77Fy1DaeuhxallkGDjM/9NFIt762obgqWmvDEGZpv9FaxA41L+H+DBA==" saltValue="SjPMCVx5h5fszyOB9+1kx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K36"/>
  <sheetViews>
    <sheetView workbookViewId="0">
      <selection activeCell="B3" sqref="B3:C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Summary!E24</f>
        <v>0</v>
      </c>
      <c r="C3" s="97"/>
      <c r="D3" s="92" t="s">
        <v>127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IF(J27=Summary!B24,"","DOES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IhDFgks5REW2y9yP08Tg4Tu8SosyCXlljSb/M8PY7nF7E6rUJu6/jfJoemLkHPNT/Ost1Wu19jPjYrSCK3y1ug==" saltValue="HEmdgAbGLZa0dxDxAAn6mQ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K36"/>
  <sheetViews>
    <sheetView workbookViewId="0">
      <selection sqref="A1:K1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Summary!E26</f>
        <v>0</v>
      </c>
      <c r="C3" s="97"/>
      <c r="D3" s="92" t="s">
        <v>128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IF(J27=Summary!B26,"","DOES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1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VylwXkT2gglAGz9QsTba05OkP3Al6x7WN6HJioRSDm5m7dTetwjcbXwWXcIvFlRHl4GRU4uI1ND+OJ1y2MYA5A==" saltValue="sxklllxVHaLFWibQBxy38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K36"/>
  <sheetViews>
    <sheetView topLeftCell="A4"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Summary!E21</f>
        <v>0</v>
      </c>
      <c r="C3" s="97"/>
      <c r="D3" s="92" t="s">
        <v>129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57.6" x14ac:dyDescent="0.3">
      <c r="A7" s="27" t="s">
        <v>130</v>
      </c>
      <c r="B7" s="28" t="s">
        <v>131</v>
      </c>
      <c r="C7" s="28"/>
      <c r="D7" s="28" t="s">
        <v>132</v>
      </c>
      <c r="E7" s="29" t="s">
        <v>133</v>
      </c>
      <c r="F7" s="29">
        <v>2020</v>
      </c>
      <c r="G7" s="29" t="s">
        <v>62</v>
      </c>
      <c r="H7" s="30">
        <v>18.34</v>
      </c>
      <c r="I7" s="30">
        <v>3.67</v>
      </c>
      <c r="J7" s="10">
        <f>SUM(H7:I7)</f>
        <v>22.009999999999998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10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18.34</v>
      </c>
      <c r="I27" s="12">
        <f>SUM(I7:I26)</f>
        <v>3.67</v>
      </c>
      <c r="J27" s="12">
        <f>SUM(J7:J26)</f>
        <v>22.009999999999998</v>
      </c>
      <c r="K27" s="13">
        <f>SUM(K7:K26)</f>
        <v>0</v>
      </c>
    </row>
    <row r="28" spans="1:11" ht="36.6" x14ac:dyDescent="0.3">
      <c r="J28" s="14" t="str">
        <f>IF(J27=Summary!B21,"","DOES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134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KZee1B5diZ43BH2fFRIWQJ13e+UefvOz+XWyCn6SnB89TvYI5ieU1WPCL3wPJBTOSf3TQHStNBdUZwZvIgovKA==" saltValue="2LKiJPW/k4WDvMto0XQw6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7"/>
  <sheetViews>
    <sheetView workbookViewId="0">
      <selection sqref="A1:K1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</f>
        <v>0</v>
      </c>
      <c r="C3" s="97"/>
      <c r="D3" s="92" t="s">
        <v>47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 t="shared" ref="J7:J9" si="0">SUM(H7:I7)</f>
        <v>0</v>
      </c>
      <c r="K7" s="30"/>
    </row>
    <row r="8" spans="1:11" x14ac:dyDescent="0.3">
      <c r="A8" s="48"/>
      <c r="B8" s="49"/>
      <c r="C8" s="49"/>
      <c r="D8" s="49"/>
      <c r="E8" s="29"/>
      <c r="F8" s="29"/>
      <c r="G8" s="29"/>
      <c r="H8" s="30"/>
      <c r="I8" s="30"/>
      <c r="J8" s="10">
        <f t="shared" si="0"/>
        <v>0</v>
      </c>
      <c r="K8" s="30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ref="J10:J27" si="1">SUM(H10:I10)</f>
        <v>0</v>
      </c>
      <c r="K10" s="51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1"/>
        <v>0</v>
      </c>
      <c r="K11" s="51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1"/>
        <v>0</v>
      </c>
      <c r="K12" s="51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1"/>
        <v>0</v>
      </c>
      <c r="K13" s="51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1"/>
        <v>0</v>
      </c>
      <c r="K14" s="51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1"/>
        <v>0</v>
      </c>
      <c r="K15" s="51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1"/>
        <v>0</v>
      </c>
      <c r="K16" s="51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1"/>
        <v>0</v>
      </c>
      <c r="K17" s="51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1"/>
        <v>0</v>
      </c>
      <c r="K18" s="51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1"/>
        <v>0</v>
      </c>
      <c r="K19" s="51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1"/>
        <v>0</v>
      </c>
      <c r="K20" s="51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1"/>
        <v>0</v>
      </c>
      <c r="K21" s="51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1"/>
        <v>0</v>
      </c>
      <c r="K22" s="51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1"/>
        <v>0</v>
      </c>
      <c r="K23" s="51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1"/>
        <v>0</v>
      </c>
      <c r="K24" s="51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1"/>
        <v>0</v>
      </c>
      <c r="K25" s="51"/>
    </row>
    <row r="26" spans="1:11" x14ac:dyDescent="0.3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1"/>
        <v>0</v>
      </c>
      <c r="K26" s="51"/>
    </row>
    <row r="27" spans="1:11" ht="15" thickBot="1" x14ac:dyDescent="0.35">
      <c r="A27" s="42"/>
      <c r="B27" s="50"/>
      <c r="C27" s="50"/>
      <c r="D27" s="50"/>
      <c r="E27" s="42"/>
      <c r="F27" s="42"/>
      <c r="G27" s="42"/>
      <c r="H27" s="51"/>
      <c r="I27" s="51"/>
      <c r="J27" s="10">
        <f t="shared" si="1"/>
        <v>0</v>
      </c>
      <c r="K27" s="51"/>
    </row>
    <row r="28" spans="1:11" ht="15" thickBot="1" x14ac:dyDescent="0.35">
      <c r="G28" s="11" t="s">
        <v>38</v>
      </c>
      <c r="H28" s="12">
        <f>SUM(H7:H27)</f>
        <v>0</v>
      </c>
      <c r="I28" s="12">
        <f>SUM(I7:I27)</f>
        <v>0</v>
      </c>
      <c r="J28" s="12">
        <f>SUM(J7:J27)</f>
        <v>0</v>
      </c>
      <c r="K28" s="13">
        <f>SUM(K7:K27)</f>
        <v>0</v>
      </c>
    </row>
    <row r="29" spans="1:11" ht="36.6" x14ac:dyDescent="0.3">
      <c r="J29" s="14" t="str">
        <f>IF(J28=Summary!B5,"","DOES NOT BALANCE")</f>
        <v/>
      </c>
    </row>
    <row r="30" spans="1:11" x14ac:dyDescent="0.3">
      <c r="A30" s="109" t="s">
        <v>39</v>
      </c>
      <c r="B30" s="109"/>
      <c r="C30" s="109"/>
      <c r="D30" s="109"/>
      <c r="E30" s="110">
        <f>Summary!B2</f>
        <v>0</v>
      </c>
      <c r="F30" s="110"/>
    </row>
    <row r="32" spans="1:11" x14ac:dyDescent="0.3">
      <c r="A32" s="15" t="s">
        <v>40</v>
      </c>
      <c r="B32" s="16"/>
      <c r="C32" s="16"/>
      <c r="D32" s="17"/>
      <c r="E32" s="18"/>
      <c r="F32" s="18"/>
      <c r="G32" s="19"/>
      <c r="H32" s="19"/>
    </row>
    <row r="33" spans="1:11" ht="15" customHeight="1" x14ac:dyDescent="0.3">
      <c r="A33" s="104" t="s">
        <v>41</v>
      </c>
      <c r="B33" s="105"/>
      <c r="C33" s="105"/>
      <c r="D33" s="106"/>
      <c r="E33" s="20"/>
      <c r="F33" s="20"/>
      <c r="G33" s="19"/>
    </row>
    <row r="34" spans="1:11" x14ac:dyDescent="0.3">
      <c r="A34" s="104"/>
      <c r="B34" s="105"/>
      <c r="C34" s="105"/>
      <c r="D34" s="106"/>
      <c r="E34" s="20"/>
      <c r="F34" s="20"/>
      <c r="G34" s="21" t="s">
        <v>42</v>
      </c>
      <c r="H34" s="22"/>
      <c r="I34" s="22"/>
      <c r="J34" s="22"/>
      <c r="K34" s="23"/>
    </row>
    <row r="35" spans="1:11" x14ac:dyDescent="0.3">
      <c r="A35" s="104"/>
      <c r="B35" s="105"/>
      <c r="C35" s="105"/>
      <c r="D35" s="106"/>
      <c r="E35" s="20"/>
      <c r="F35" s="20"/>
      <c r="G35" s="24"/>
      <c r="K35" s="25"/>
    </row>
    <row r="36" spans="1:11" ht="23.25" customHeight="1" x14ac:dyDescent="0.3">
      <c r="A36" s="24" t="s">
        <v>21</v>
      </c>
      <c r="B36" s="102" t="s">
        <v>43</v>
      </c>
      <c r="C36" s="102"/>
      <c r="D36" s="103"/>
      <c r="E36" s="18"/>
      <c r="F36" s="18"/>
      <c r="G36" s="26" t="s">
        <v>44</v>
      </c>
      <c r="H36" s="98" t="s">
        <v>45</v>
      </c>
      <c r="I36" s="98"/>
      <c r="J36" s="98"/>
      <c r="K36" s="99"/>
    </row>
    <row r="37" spans="1:11" ht="25.5" customHeight="1" x14ac:dyDescent="0.3">
      <c r="A37" s="26" t="s">
        <v>46</v>
      </c>
      <c r="B37" s="100" t="s">
        <v>43</v>
      </c>
      <c r="C37" s="100"/>
      <c r="D37" s="101"/>
    </row>
  </sheetData>
  <sheetProtection algorithmName="SHA-512" hashValue="2+HOO+iZpNgu9LsmS7FrVY5gk3FN7OG1pMUgXNtkbufCu/T+aP+bbfT1pJb0VjwOHMqVyH4iic4inO/DqIjTew==" saltValue="9aMml/O8YhHMx0OcvB+bog==" spinCount="100000" sheet="1" insertRows="0"/>
  <mergeCells count="10">
    <mergeCell ref="A33:D35"/>
    <mergeCell ref="B36:D36"/>
    <mergeCell ref="H36:K36"/>
    <mergeCell ref="B37:D37"/>
    <mergeCell ref="A1:K1"/>
    <mergeCell ref="B3:C3"/>
    <mergeCell ref="E5:G5"/>
    <mergeCell ref="H5:K5"/>
    <mergeCell ref="A30:D30"/>
    <mergeCell ref="E30:F30"/>
  </mergeCells>
  <conditionalFormatting sqref="M26">
    <cfRule type="cellIs" dxfId="6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K36"/>
  <sheetViews>
    <sheetView workbookViewId="0">
      <selection activeCell="K3" sqref="K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Summary!E27</f>
        <v>0</v>
      </c>
      <c r="C3" s="97"/>
      <c r="D3" s="92" t="s">
        <v>135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IF(J27=Summary!B27,"","DOES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b7XR4dWajDmW2cfzygg6FOTRTp2WCylhFO2opxE9stm06fq6fDk28OXmapMa6kt18SQH2QpeC+vn2kqJ8KLPTg==" saltValue="MDXfIwbHq0KQ1a9WoAbHU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Summary!E28</f>
        <v>0</v>
      </c>
      <c r="C3" s="97"/>
      <c r="D3" s="92" t="s">
        <v>136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IF(J27=Summary!B28,"","DOES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fTB4baDgQ4fSGuW+oI9eS1ht4NWg7jAV/u3xx3UsIe8en+tj2CpgpLhBWD1DK6jp+XHn5YpOct6gsTDsfUSCkA==" saltValue="JL2UuWkwZvgGd+qrNafJj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K36"/>
  <sheetViews>
    <sheetView workbookViewId="0">
      <selection activeCell="K3" sqref="K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Summary!E29</f>
        <v>0</v>
      </c>
      <c r="C3" s="97"/>
      <c r="D3" s="92" t="s">
        <v>137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lqo1jsIEAdpypdIfHItyMmmNuuJq+/VA3KuVL0i6WHOz0wQxsM8NiSNxWTUfomZIYyfaXD2DbiG91Q8lWqO63g==" saltValue="w8V2bz/Q0WTwFdvBhOhel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K36"/>
  <sheetViews>
    <sheetView workbookViewId="0">
      <selection activeCell="E7" sqref="E7:I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Summary!E36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IF(J27=Summary!B36,"","DOES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CK4WIRK+uhxsf3g7tW4n1IFl5LFYHzXYJKhbsoST9b+ZxbnL83LL/vZa2JVgsa5abUBIpzMF8bQwWUwt8NsErQ==" saltValue="ltfVPULewfcBftwN/6jYj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Summary!E31</f>
        <v>0</v>
      </c>
      <c r="C3" s="97"/>
      <c r="D3" s="92" t="s">
        <v>138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IF(J27=Summary!B31,"","DOES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Ttv0fTZXHtn5366aeZeW1o1gda72usvuelvNI07kaIjOtBuqfU2AaqJ7tgIhH7Ousc29dHJTMnPfpBmyxX13Hw==" saltValue="a6yhaG5YVPS/T3/wsjNhD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K36"/>
  <sheetViews>
    <sheetView workbookViewId="0">
      <selection activeCell="H7" sqref="A7:H7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Summary!E35</f>
        <v>0</v>
      </c>
      <c r="C3" s="97"/>
      <c r="D3" s="92" t="s">
        <v>139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IF(J27=Summary!B35,"","DOES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JSP0mzgGL8wOHWeXlbV8XaQMxSa2j/sVZaZXP0r0PaiGwL/IMy4+3DFj54CPQ0BNAJE9RILmVLM35O9M+nq1OA==" saltValue="pP5l+EHTKt67vuDvzs/8k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pageSetUpPr fitToPage="1"/>
  </sheetPr>
  <dimension ref="A1:K36"/>
  <sheetViews>
    <sheetView workbookViewId="0">
      <selection activeCell="J8" sqref="J7:J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Summary!E36</f>
        <v>0</v>
      </c>
      <c r="C3" s="97"/>
      <c r="D3" s="92" t="s">
        <v>140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64"/>
      <c r="C7" s="28"/>
      <c r="D7" s="28"/>
      <c r="E7" s="29"/>
      <c r="F7" s="29"/>
      <c r="G7" s="29"/>
      <c r="H7" s="30"/>
      <c r="I7" s="30"/>
      <c r="J7" s="10">
        <f t="shared" ref="J7:J26" si="0">SUM(H7:I7)</f>
        <v>0</v>
      </c>
      <c r="K7" s="30"/>
    </row>
    <row r="8" spans="1:11" x14ac:dyDescent="0.3">
      <c r="A8" s="31"/>
      <c r="B8" s="32"/>
      <c r="C8" s="28"/>
      <c r="D8" s="28"/>
      <c r="E8" s="42"/>
      <c r="F8" s="42"/>
      <c r="G8" s="42"/>
      <c r="H8" s="51"/>
      <c r="I8" s="51"/>
      <c r="J8" s="10">
        <f t="shared" si="0"/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IF(J27=Summary!B36,"","DOES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BUd98cx9DLQbJeCRd9f11sZR7MUtp9Wh5g8CFSLTXETc8Jp5m9XoRm2/IX8T3uc28e8tjStb6dRu2YdC8lWqPQ==" saltValue="P42Dqiu10ER2hSWTw2oZkg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pageSetUpPr fitToPage="1"/>
  </sheetPr>
  <dimension ref="A1:K36"/>
  <sheetViews>
    <sheetView topLeftCell="A3" workbookViewId="0">
      <selection activeCell="J28" sqref="J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Summary!E34</f>
        <v>0</v>
      </c>
      <c r="C3" s="97"/>
      <c r="D3" s="92" t="s">
        <v>141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IF(J27=Summary!B40,"","DOES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>
    <pageSetUpPr fitToPage="1"/>
  </sheetPr>
  <dimension ref="A1:K36"/>
  <sheetViews>
    <sheetView workbookViewId="0">
      <selection activeCell="D3" sqref="D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Summary!E38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IF(J27=Summary!B38,"","DOES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Summary!E33</f>
        <v>0</v>
      </c>
      <c r="C3" s="97"/>
      <c r="D3" s="92" t="s">
        <v>142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IF(J27=Summary!B33,"","DOES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7If2A27R8+lkWxsa207vIR9Wde/+TUJgrM8zXFM4GgUGTF8cw5/0MQfSQiha+YkTLWi3L0e5Gbm9ZxLOl3mYMw==" saltValue="Ph4m7zNJSI85/DuVXaUDv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36"/>
  <sheetViews>
    <sheetView workbookViewId="0">
      <selection activeCell="B3" sqref="B3:C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9.44140625" customWidth="1"/>
    <col min="8" max="8" width="10.5546875" bestFit="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Summary!E7</f>
        <v>0</v>
      </c>
      <c r="C3" s="97"/>
      <c r="D3" s="92" t="s">
        <v>48</v>
      </c>
      <c r="E3" s="2" t="s">
        <v>23</v>
      </c>
      <c r="F3" s="3"/>
      <c r="G3" s="39"/>
      <c r="H3" s="39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53"/>
      <c r="B7" s="50"/>
      <c r="C7" s="50"/>
      <c r="D7" s="50"/>
      <c r="E7" s="62"/>
      <c r="F7" s="62"/>
      <c r="G7" s="62"/>
      <c r="H7" s="63"/>
      <c r="I7" s="63"/>
      <c r="J7" s="10">
        <f t="shared" ref="J7" si="0">SUM(H7:I7)</f>
        <v>0</v>
      </c>
      <c r="K7" s="30"/>
    </row>
    <row r="8" spans="1:11" x14ac:dyDescent="0.3">
      <c r="A8" s="53"/>
      <c r="B8" s="50"/>
      <c r="C8" s="50"/>
      <c r="D8" s="50"/>
      <c r="E8" s="62"/>
      <c r="F8" s="62"/>
      <c r="G8" s="62"/>
      <c r="H8" s="63"/>
      <c r="I8" s="63"/>
      <c r="J8" s="10">
        <f t="shared" ref="J8:J26" si="1">SUM(H8:I8)</f>
        <v>0</v>
      </c>
      <c r="K8" s="33"/>
    </row>
    <row r="9" spans="1:11" x14ac:dyDescent="0.3">
      <c r="A9" s="53"/>
      <c r="B9" s="50"/>
      <c r="C9" s="50"/>
      <c r="D9" s="50"/>
      <c r="E9" s="62"/>
      <c r="F9" s="62"/>
      <c r="G9" s="62"/>
      <c r="H9" s="63"/>
      <c r="I9" s="63"/>
      <c r="J9" s="10">
        <f t="shared" si="1"/>
        <v>0</v>
      </c>
      <c r="K9" s="33"/>
    </row>
    <row r="10" spans="1:11" x14ac:dyDescent="0.3">
      <c r="A10" s="53"/>
      <c r="B10" s="50"/>
      <c r="C10" s="50"/>
      <c r="D10" s="50"/>
      <c r="E10" s="62"/>
      <c r="F10" s="62"/>
      <c r="G10" s="62"/>
      <c r="H10" s="63"/>
      <c r="I10" s="63"/>
      <c r="J10" s="10">
        <f t="shared" si="1"/>
        <v>0</v>
      </c>
      <c r="K10" s="33"/>
    </row>
    <row r="11" spans="1:11" x14ac:dyDescent="0.3">
      <c r="A11" s="53"/>
      <c r="B11" s="50"/>
      <c r="C11" s="50"/>
      <c r="D11" s="50"/>
      <c r="E11" s="62"/>
      <c r="F11" s="62"/>
      <c r="G11" s="62"/>
      <c r="H11" s="63"/>
      <c r="I11" s="63"/>
      <c r="J11" s="10">
        <f t="shared" si="1"/>
        <v>0</v>
      </c>
      <c r="K11" s="33"/>
    </row>
    <row r="12" spans="1:11" x14ac:dyDescent="0.3">
      <c r="A12" s="53"/>
      <c r="B12" s="50"/>
      <c r="C12" s="50"/>
      <c r="D12" s="50"/>
      <c r="E12" s="62"/>
      <c r="F12" s="62"/>
      <c r="G12" s="62"/>
      <c r="H12" s="63"/>
      <c r="I12" s="63"/>
      <c r="J12" s="10">
        <f t="shared" si="1"/>
        <v>0</v>
      </c>
      <c r="K12" s="33"/>
    </row>
    <row r="13" spans="1:11" x14ac:dyDescent="0.3">
      <c r="A13" s="42"/>
      <c r="B13" s="50"/>
      <c r="C13" s="50"/>
      <c r="D13" s="50"/>
      <c r="E13" s="62"/>
      <c r="F13" s="62"/>
      <c r="G13" s="62"/>
      <c r="H13" s="63"/>
      <c r="I13" s="63"/>
      <c r="J13" s="10">
        <f t="shared" si="1"/>
        <v>0</v>
      </c>
      <c r="K13" s="33"/>
    </row>
    <row r="14" spans="1:11" x14ac:dyDescent="0.3">
      <c r="A14" s="42"/>
      <c r="B14" s="50"/>
      <c r="C14" s="50"/>
      <c r="D14" s="50"/>
      <c r="E14" s="62"/>
      <c r="F14" s="62"/>
      <c r="G14" s="62"/>
      <c r="H14" s="63"/>
      <c r="I14" s="63"/>
      <c r="J14" s="10">
        <f t="shared" si="1"/>
        <v>0</v>
      </c>
      <c r="K14" s="33"/>
    </row>
    <row r="15" spans="1:11" x14ac:dyDescent="0.3">
      <c r="A15" s="42"/>
      <c r="B15" s="50"/>
      <c r="C15" s="50"/>
      <c r="D15" s="50"/>
      <c r="E15" s="62"/>
      <c r="F15" s="62"/>
      <c r="G15" s="62"/>
      <c r="H15" s="63"/>
      <c r="I15" s="63"/>
      <c r="J15" s="10">
        <f t="shared" si="1"/>
        <v>0</v>
      </c>
      <c r="K15" s="33"/>
    </row>
    <row r="16" spans="1:11" x14ac:dyDescent="0.3">
      <c r="A16" s="42"/>
      <c r="B16" s="50"/>
      <c r="C16" s="50"/>
      <c r="D16" s="50"/>
      <c r="E16" s="62"/>
      <c r="F16" s="62"/>
      <c r="G16" s="62"/>
      <c r="H16" s="63"/>
      <c r="I16" s="63"/>
      <c r="J16" s="10">
        <f t="shared" si="1"/>
        <v>0</v>
      </c>
      <c r="K16" s="33"/>
    </row>
    <row r="17" spans="1:11" x14ac:dyDescent="0.3">
      <c r="A17" s="42"/>
      <c r="B17" s="50"/>
      <c r="C17" s="50"/>
      <c r="D17" s="50"/>
      <c r="E17" s="62"/>
      <c r="F17" s="62"/>
      <c r="G17" s="62"/>
      <c r="H17" s="63"/>
      <c r="I17" s="63"/>
      <c r="J17" s="10">
        <f t="shared" si="1"/>
        <v>0</v>
      </c>
      <c r="K17" s="33"/>
    </row>
    <row r="18" spans="1:11" x14ac:dyDescent="0.3">
      <c r="A18" s="42"/>
      <c r="B18" s="50"/>
      <c r="C18" s="50"/>
      <c r="D18" s="50"/>
      <c r="E18" s="62"/>
      <c r="F18" s="62"/>
      <c r="G18" s="62"/>
      <c r="H18" s="63"/>
      <c r="I18" s="63"/>
      <c r="J18" s="10">
        <f t="shared" si="1"/>
        <v>0</v>
      </c>
      <c r="K18" s="33"/>
    </row>
    <row r="19" spans="1:11" x14ac:dyDescent="0.3">
      <c r="A19" s="42"/>
      <c r="B19" s="50"/>
      <c r="C19" s="50"/>
      <c r="D19" s="50"/>
      <c r="E19" s="62"/>
      <c r="F19" s="62"/>
      <c r="G19" s="62"/>
      <c r="H19" s="63"/>
      <c r="I19" s="63"/>
      <c r="J19" s="10">
        <f t="shared" si="1"/>
        <v>0</v>
      </c>
      <c r="K19" s="33"/>
    </row>
    <row r="20" spans="1:11" x14ac:dyDescent="0.3">
      <c r="A20" s="42"/>
      <c r="B20" s="50"/>
      <c r="C20" s="50"/>
      <c r="D20" s="50"/>
      <c r="E20" s="62"/>
      <c r="F20" s="62"/>
      <c r="G20" s="62"/>
      <c r="H20" s="63"/>
      <c r="I20" s="63"/>
      <c r="J20" s="10">
        <f t="shared" si="1"/>
        <v>0</v>
      </c>
      <c r="K20" s="33"/>
    </row>
    <row r="21" spans="1:11" x14ac:dyDescent="0.3">
      <c r="A21" s="42"/>
      <c r="B21" s="50"/>
      <c r="C21" s="50"/>
      <c r="D21" s="50"/>
      <c r="E21" s="62"/>
      <c r="F21" s="62"/>
      <c r="G21" s="62"/>
      <c r="H21" s="63"/>
      <c r="I21" s="63"/>
      <c r="J21" s="10">
        <f t="shared" si="1"/>
        <v>0</v>
      </c>
      <c r="K21" s="33"/>
    </row>
    <row r="22" spans="1:11" x14ac:dyDescent="0.3">
      <c r="A22" s="42"/>
      <c r="B22" s="50"/>
      <c r="C22" s="50"/>
      <c r="D22" s="50"/>
      <c r="E22" s="62"/>
      <c r="F22" s="62"/>
      <c r="G22" s="62"/>
      <c r="H22" s="63"/>
      <c r="I22" s="63"/>
      <c r="J22" s="10">
        <f t="shared" si="1"/>
        <v>0</v>
      </c>
      <c r="K22" s="33"/>
    </row>
    <row r="23" spans="1:11" x14ac:dyDescent="0.3">
      <c r="A23" s="42"/>
      <c r="B23" s="50"/>
      <c r="C23" s="50"/>
      <c r="D23" s="50"/>
      <c r="E23" s="62"/>
      <c r="F23" s="62"/>
      <c r="G23" s="62"/>
      <c r="H23" s="63"/>
      <c r="I23" s="63"/>
      <c r="J23" s="10">
        <f t="shared" si="1"/>
        <v>0</v>
      </c>
      <c r="K23" s="33"/>
    </row>
    <row r="24" spans="1:11" x14ac:dyDescent="0.3">
      <c r="A24" s="42"/>
      <c r="B24" s="50"/>
      <c r="C24" s="50"/>
      <c r="D24" s="50"/>
      <c r="E24" s="62"/>
      <c r="F24" s="62"/>
      <c r="G24" s="62"/>
      <c r="H24" s="63"/>
      <c r="I24" s="63"/>
      <c r="J24" s="10">
        <f t="shared" si="1"/>
        <v>0</v>
      </c>
      <c r="K24" s="33"/>
    </row>
    <row r="25" spans="1:11" x14ac:dyDescent="0.3">
      <c r="A25" s="42"/>
      <c r="B25" s="50"/>
      <c r="C25" s="50"/>
      <c r="D25" s="50"/>
      <c r="E25" s="62"/>
      <c r="F25" s="62"/>
      <c r="G25" s="62"/>
      <c r="H25" s="63"/>
      <c r="I25" s="63"/>
      <c r="J25" s="10">
        <f t="shared" si="1"/>
        <v>0</v>
      </c>
      <c r="K25" s="33"/>
    </row>
    <row r="26" spans="1:11" ht="15" thickBot="1" x14ac:dyDescent="0.35">
      <c r="A26" s="42"/>
      <c r="B26" s="50"/>
      <c r="C26" s="50"/>
      <c r="D26" s="50"/>
      <c r="E26" s="62"/>
      <c r="F26" s="62"/>
      <c r="G26" s="62"/>
      <c r="H26" s="63"/>
      <c r="I26" s="63"/>
      <c r="J26" s="10">
        <f t="shared" si="1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IF(J27=Summary!B7,"","DOES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1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T6wGBa7mVOWm5IUx5+RYICFY7W+Eq/LlQtLrbYp3dytxR6EjG0QWnB1rIjywjiXQriQgdpE08HyO6PN0V8wG5A==" saltValue="Sfju02V4VBOh/yHyQMMFI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Summary!E32</f>
        <v>0</v>
      </c>
      <c r="C3" s="97"/>
      <c r="D3" s="92" t="s">
        <v>143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IF(J27=Summary!B32,"","DOES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PMfHTZ6lJ3/j9oYDfl6BiN38uetiZZk4EuXF5dSBlbQ+MjUnJ+H1SSmNfrSctAF3z3iV2pK68PFMoWjBUxuAGw==" saltValue="xZ71MUt6CioGPcIGLJ1Y2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>
    <pageSetUpPr fitToPage="1"/>
  </sheetPr>
  <dimension ref="A1:K36"/>
  <sheetViews>
    <sheetView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Summary!E39</f>
        <v>0</v>
      </c>
      <c r="C3" s="97"/>
      <c r="D3" s="92" t="s">
        <v>144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>
        <v>44336</v>
      </c>
      <c r="B7" s="28" t="s">
        <v>145</v>
      </c>
      <c r="C7" s="28"/>
      <c r="D7" s="28" t="s">
        <v>146</v>
      </c>
      <c r="E7" s="29" t="s">
        <v>83</v>
      </c>
      <c r="F7" s="29">
        <v>190</v>
      </c>
      <c r="G7" s="29" t="s">
        <v>114</v>
      </c>
      <c r="H7" s="30">
        <v>27.5</v>
      </c>
      <c r="I7" s="30">
        <v>5.5</v>
      </c>
      <c r="J7" s="10">
        <f>SUM(H7:I7)</f>
        <v>33</v>
      </c>
      <c r="K7" s="30" t="s">
        <v>77</v>
      </c>
    </row>
    <row r="8" spans="1:11" x14ac:dyDescent="0.3">
      <c r="A8" s="38">
        <v>44341</v>
      </c>
      <c r="B8" s="32" t="s">
        <v>147</v>
      </c>
      <c r="C8" s="32"/>
      <c r="D8" s="32" t="s">
        <v>148</v>
      </c>
      <c r="E8" s="42" t="s">
        <v>74</v>
      </c>
      <c r="F8" s="42">
        <v>2400</v>
      </c>
      <c r="G8" s="42" t="s">
        <v>75</v>
      </c>
      <c r="H8" s="51">
        <v>21.7</v>
      </c>
      <c r="I8" s="51">
        <v>0</v>
      </c>
      <c r="J8" s="10">
        <f t="shared" ref="J8:J26" si="0">SUM(H8:I8)</f>
        <v>21.7</v>
      </c>
      <c r="K8" s="33" t="s">
        <v>76</v>
      </c>
    </row>
    <row r="9" spans="1:11" x14ac:dyDescent="0.3">
      <c r="A9" s="31"/>
      <c r="B9" s="32"/>
      <c r="C9" s="32"/>
      <c r="D9" s="32" t="s">
        <v>148</v>
      </c>
      <c r="E9" s="42" t="s">
        <v>74</v>
      </c>
      <c r="F9" s="42">
        <v>2400</v>
      </c>
      <c r="G9" s="42" t="s">
        <v>75</v>
      </c>
      <c r="H9" s="51">
        <v>6.12</v>
      </c>
      <c r="I9" s="51">
        <v>1.23</v>
      </c>
      <c r="J9" s="10">
        <f t="shared" si="0"/>
        <v>7.35</v>
      </c>
      <c r="K9" s="33" t="s">
        <v>77</v>
      </c>
    </row>
    <row r="10" spans="1:11" x14ac:dyDescent="0.3">
      <c r="A10" s="31"/>
      <c r="B10" s="32" t="s">
        <v>149</v>
      </c>
      <c r="C10" s="32"/>
      <c r="D10" s="32"/>
      <c r="E10" s="42" t="s">
        <v>150</v>
      </c>
      <c r="F10" s="42">
        <v>9010</v>
      </c>
      <c r="G10" s="42">
        <v>0</v>
      </c>
      <c r="H10" s="51">
        <v>14</v>
      </c>
      <c r="I10" s="51"/>
      <c r="J10" s="10">
        <f t="shared" si="0"/>
        <v>14</v>
      </c>
      <c r="K10" s="33" t="s">
        <v>151</v>
      </c>
    </row>
    <row r="11" spans="1:11" x14ac:dyDescent="0.3">
      <c r="A11" s="31"/>
      <c r="B11" s="32" t="s">
        <v>149</v>
      </c>
      <c r="C11" s="32"/>
      <c r="D11" s="32"/>
      <c r="E11" s="42" t="s">
        <v>150</v>
      </c>
      <c r="F11" s="42">
        <v>9010</v>
      </c>
      <c r="G11" s="42">
        <v>0</v>
      </c>
      <c r="H11" s="51">
        <v>4.3</v>
      </c>
      <c r="I11" s="51"/>
      <c r="J11" s="10">
        <f t="shared" si="0"/>
        <v>4.3</v>
      </c>
      <c r="K11" s="33" t="s">
        <v>151</v>
      </c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11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73.61999999999999</v>
      </c>
      <c r="I27" s="12">
        <f>SUM(I7:I26)</f>
        <v>6.73</v>
      </c>
      <c r="J27" s="12">
        <f>SUM(J7:J26)</f>
        <v>80.350000000000009</v>
      </c>
      <c r="K27" s="13">
        <f>SUM(K7:K26)</f>
        <v>0</v>
      </c>
    </row>
    <row r="28" spans="1:11" ht="36.6" x14ac:dyDescent="0.3">
      <c r="J28" s="14" t="str">
        <f>IF(J27=Summary!B39,"","DOES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Summary!E40</f>
        <v>0</v>
      </c>
      <c r="C3" s="97"/>
      <c r="D3" s="92" t="s">
        <v>152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IF(J27=Summary!B40,"","DOES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K/Zso6xwxYu1VX4MCMEtqqtLcbS2zt4STX7RMB+yEdUAmXICMwJR2ePv6syeMwVOmOSCCRndQQNePrBjgFLMfg==" saltValue="4PNk5emINOj0Ab6wlzPfe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>
    <pageSetUpPr fitToPage="1"/>
  </sheetPr>
  <dimension ref="A1:K36"/>
  <sheetViews>
    <sheetView workbookViewId="0">
      <selection activeCell="D3" sqref="D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Summary!E41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IF(J27=Summary!B41,"","DOES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>
    <pageSetUpPr fitToPage="1"/>
  </sheetPr>
  <dimension ref="A1:K36"/>
  <sheetViews>
    <sheetView topLeftCell="A4"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Summary!E42</f>
        <v>0</v>
      </c>
      <c r="C3" s="97"/>
      <c r="D3" s="92" t="s">
        <v>153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28.8" x14ac:dyDescent="0.3">
      <c r="A7" s="27">
        <v>44335</v>
      </c>
      <c r="B7" s="28" t="s">
        <v>154</v>
      </c>
      <c r="C7" s="64"/>
      <c r="D7" s="28" t="s">
        <v>155</v>
      </c>
      <c r="E7" s="29" t="s">
        <v>83</v>
      </c>
      <c r="F7" s="29">
        <v>2460</v>
      </c>
      <c r="G7" s="29" t="s">
        <v>56</v>
      </c>
      <c r="H7" s="30">
        <v>190</v>
      </c>
      <c r="I7" s="30">
        <v>38</v>
      </c>
      <c r="J7" s="10">
        <f>SUM(H7:I7)</f>
        <v>228</v>
      </c>
      <c r="K7" s="30" t="s">
        <v>77</v>
      </c>
    </row>
    <row r="8" spans="1:11" x14ac:dyDescent="0.3">
      <c r="A8" s="38">
        <v>44348</v>
      </c>
      <c r="B8" s="32" t="s">
        <v>156</v>
      </c>
      <c r="C8" s="32"/>
      <c r="D8" s="32" t="s">
        <v>157</v>
      </c>
      <c r="E8" s="42" t="s">
        <v>158</v>
      </c>
      <c r="F8" s="60">
        <v>3100</v>
      </c>
      <c r="G8" s="42" t="s">
        <v>75</v>
      </c>
      <c r="H8" s="51">
        <v>442.58</v>
      </c>
      <c r="I8" s="51"/>
      <c r="J8" s="10">
        <f t="shared" ref="J8:J26" si="0">SUM(H8:I8)</f>
        <v>442.58</v>
      </c>
      <c r="K8" s="33" t="s">
        <v>151</v>
      </c>
    </row>
    <row r="9" spans="1:11" ht="28.8" x14ac:dyDescent="0.3">
      <c r="A9" s="38">
        <v>44348</v>
      </c>
      <c r="B9" s="32" t="s">
        <v>156</v>
      </c>
      <c r="C9" s="32"/>
      <c r="D9" s="32" t="s">
        <v>159</v>
      </c>
      <c r="E9" s="42" t="s">
        <v>158</v>
      </c>
      <c r="F9" s="42">
        <v>3100</v>
      </c>
      <c r="G9" s="42" t="s">
        <v>75</v>
      </c>
      <c r="H9" s="51">
        <v>486.93</v>
      </c>
      <c r="I9" s="51"/>
      <c r="J9" s="10">
        <f t="shared" si="0"/>
        <v>486.93</v>
      </c>
      <c r="K9" s="33" t="s">
        <v>151</v>
      </c>
    </row>
    <row r="10" spans="1:11" x14ac:dyDescent="0.3">
      <c r="A10" s="38"/>
      <c r="B10" s="32"/>
      <c r="C10" s="32"/>
      <c r="D10" s="32"/>
      <c r="E10" s="42"/>
      <c r="F10" s="60"/>
      <c r="G10" s="42"/>
      <c r="H10" s="51"/>
      <c r="I10" s="51"/>
      <c r="J10" s="10">
        <f t="shared" si="0"/>
        <v>0</v>
      </c>
      <c r="K10" s="33"/>
    </row>
    <row r="11" spans="1:11" x14ac:dyDescent="0.3">
      <c r="A11" s="38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8"/>
      <c r="B12" s="32"/>
      <c r="C12" s="32"/>
      <c r="D12" s="32"/>
      <c r="E12" s="42"/>
      <c r="F12" s="60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12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1119.51</v>
      </c>
      <c r="I27" s="12">
        <f>SUM(I7:I26)</f>
        <v>38</v>
      </c>
      <c r="J27" s="12">
        <f>SUM(J7:J26)</f>
        <v>1157.51</v>
      </c>
      <c r="K27" s="13">
        <f>SUM(K7:K26)</f>
        <v>0</v>
      </c>
    </row>
    <row r="28" spans="1:11" ht="36.6" x14ac:dyDescent="0.3">
      <c r="J28" s="14" t="str">
        <f>IF(J27=Summary!B42,"","DOES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yuh9OS1BaGpoCg5WD68dBeLeLMXIvSEfRF/HzzE5FLbkYY9ZLE883vYDU825XMKCWhWHLYDMR2eFSp2xPh0Z2Q==" saltValue="yAZKVRqdffxEQnvUaZ+5SQ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Summary!E43</f>
        <v>0</v>
      </c>
      <c r="C3" s="97"/>
      <c r="D3" s="92" t="s">
        <v>160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IF(J27=Summary!B43,"","DOES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wjYcI+SoQLHnpHC9sxHUj+pamD3ZfXdhJYTTqdKxB9xTGz1FXTgMHyIXFs8YdGpYsEfM8V6DC+UENkITlanUmQ==" saltValue="Yu14F2fDmDBavyqgGrYC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>
    <pageSetUpPr fitToPage="1"/>
  </sheetPr>
  <dimension ref="A1:K36"/>
  <sheetViews>
    <sheetView topLeftCell="A7"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44" t="s">
        <v>21</v>
      </c>
      <c r="B3" s="96">
        <f>Summary!E45</f>
        <v>0</v>
      </c>
      <c r="C3" s="97"/>
      <c r="D3" s="92" t="s">
        <v>161</v>
      </c>
      <c r="E3" s="44" t="s">
        <v>23</v>
      </c>
      <c r="F3" s="45"/>
      <c r="G3" s="46"/>
      <c r="H3" s="45"/>
      <c r="I3" s="45"/>
      <c r="J3" s="45"/>
      <c r="K3" s="47"/>
    </row>
    <row r="4" spans="1:11" ht="15" thickBot="1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28.8" x14ac:dyDescent="0.3">
      <c r="A7" s="48">
        <v>44352</v>
      </c>
      <c r="B7" s="49" t="s">
        <v>162</v>
      </c>
      <c r="C7" s="49"/>
      <c r="D7" s="49" t="s">
        <v>163</v>
      </c>
      <c r="E7" s="54" t="s">
        <v>164</v>
      </c>
      <c r="F7" s="54">
        <v>1700</v>
      </c>
      <c r="G7" s="54" t="s">
        <v>56</v>
      </c>
      <c r="H7" s="55">
        <v>4.58</v>
      </c>
      <c r="I7" s="55">
        <v>0.92</v>
      </c>
      <c r="J7" s="10">
        <f>SUM(H7:I7)</f>
        <v>5.5</v>
      </c>
      <c r="K7" s="30"/>
    </row>
    <row r="8" spans="1:11" x14ac:dyDescent="0.3">
      <c r="A8" s="42"/>
      <c r="B8" s="50"/>
      <c r="C8" s="50"/>
      <c r="D8" s="50"/>
      <c r="E8" s="54"/>
      <c r="F8" s="56"/>
      <c r="G8" s="56"/>
      <c r="H8" s="57"/>
      <c r="I8" s="57"/>
      <c r="J8" s="10">
        <f t="shared" ref="J8:J26" si="0">SUM(H8:I8)</f>
        <v>0</v>
      </c>
      <c r="K8" s="51"/>
    </row>
    <row r="9" spans="1:11" x14ac:dyDescent="0.3">
      <c r="A9" s="42"/>
      <c r="B9" s="50"/>
      <c r="C9" s="50"/>
      <c r="D9" s="50"/>
      <c r="E9" s="54"/>
      <c r="F9" s="54"/>
      <c r="G9" s="54"/>
      <c r="H9" s="55"/>
      <c r="I9" s="55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54"/>
      <c r="F10" s="56"/>
      <c r="G10" s="56"/>
      <c r="H10" s="57"/>
      <c r="I10" s="57"/>
      <c r="J10" s="10">
        <f t="shared" si="0"/>
        <v>0</v>
      </c>
      <c r="K10" s="51"/>
    </row>
    <row r="11" spans="1:11" x14ac:dyDescent="0.3">
      <c r="A11" s="42"/>
      <c r="B11" s="50"/>
      <c r="C11" s="50"/>
      <c r="D11" s="50"/>
      <c r="E11" s="54"/>
      <c r="F11" s="54"/>
      <c r="G11" s="54"/>
      <c r="H11" s="55"/>
      <c r="I11" s="55"/>
      <c r="J11" s="10">
        <f t="shared" si="0"/>
        <v>0</v>
      </c>
      <c r="K11" s="51"/>
    </row>
    <row r="12" spans="1:11" x14ac:dyDescent="0.3">
      <c r="A12" s="42"/>
      <c r="B12" s="50"/>
      <c r="C12" s="50"/>
      <c r="D12" s="50"/>
      <c r="E12" s="54"/>
      <c r="F12" s="56"/>
      <c r="G12" s="56"/>
      <c r="H12" s="57"/>
      <c r="I12" s="57"/>
      <c r="J12" s="10">
        <f t="shared" si="0"/>
        <v>0</v>
      </c>
      <c r="K12" s="51"/>
    </row>
    <row r="13" spans="1:11" x14ac:dyDescent="0.3">
      <c r="A13" s="42"/>
      <c r="B13" s="50"/>
      <c r="C13" s="50"/>
      <c r="D13" s="50"/>
      <c r="E13" s="54"/>
      <c r="F13" s="54"/>
      <c r="G13" s="54"/>
      <c r="H13" s="55"/>
      <c r="I13" s="55"/>
      <c r="J13" s="10">
        <f t="shared" si="0"/>
        <v>0</v>
      </c>
      <c r="K13" s="51"/>
    </row>
    <row r="14" spans="1:11" x14ac:dyDescent="0.3">
      <c r="A14" s="42"/>
      <c r="B14" s="50"/>
      <c r="C14" s="50"/>
      <c r="D14" s="50"/>
      <c r="E14" s="54"/>
      <c r="F14" s="56"/>
      <c r="G14" s="56"/>
      <c r="H14" s="57"/>
      <c r="I14" s="57"/>
      <c r="J14" s="10">
        <f t="shared" si="0"/>
        <v>0</v>
      </c>
      <c r="K14" s="51"/>
    </row>
    <row r="15" spans="1:11" x14ac:dyDescent="0.3">
      <c r="A15" s="42"/>
      <c r="B15" s="50"/>
      <c r="C15" s="50"/>
      <c r="D15" s="50"/>
      <c r="E15" s="54"/>
      <c r="F15" s="54"/>
      <c r="G15" s="54"/>
      <c r="H15" s="55"/>
      <c r="I15" s="55"/>
      <c r="J15" s="10">
        <f t="shared" si="0"/>
        <v>0</v>
      </c>
      <c r="K15" s="51"/>
    </row>
    <row r="16" spans="1:11" x14ac:dyDescent="0.3">
      <c r="A16" s="42"/>
      <c r="B16" s="50"/>
      <c r="C16" s="50"/>
      <c r="D16" s="50"/>
      <c r="E16" s="54"/>
      <c r="F16" s="56"/>
      <c r="G16" s="56"/>
      <c r="H16" s="57"/>
      <c r="I16" s="57"/>
      <c r="J16" s="10">
        <f t="shared" si="0"/>
        <v>0</v>
      </c>
      <c r="K16" s="51"/>
    </row>
    <row r="17" spans="1:11" x14ac:dyDescent="0.3">
      <c r="A17" s="42"/>
      <c r="B17" s="50"/>
      <c r="C17" s="50"/>
      <c r="D17" s="50"/>
      <c r="E17" s="54"/>
      <c r="F17" s="54"/>
      <c r="G17" s="54"/>
      <c r="H17" s="55"/>
      <c r="I17" s="55"/>
      <c r="J17" s="10">
        <f t="shared" si="0"/>
        <v>0</v>
      </c>
      <c r="K17" s="51"/>
    </row>
    <row r="18" spans="1:11" x14ac:dyDescent="0.3">
      <c r="A18" s="42"/>
      <c r="B18" s="50"/>
      <c r="C18" s="50"/>
      <c r="D18" s="50"/>
      <c r="E18" s="54"/>
      <c r="F18" s="56"/>
      <c r="G18" s="56"/>
      <c r="H18" s="57"/>
      <c r="I18" s="57"/>
      <c r="J18" s="10">
        <f t="shared" si="0"/>
        <v>0</v>
      </c>
      <c r="K18" s="51"/>
    </row>
    <row r="19" spans="1:11" x14ac:dyDescent="0.3">
      <c r="A19" s="42"/>
      <c r="B19" s="50"/>
      <c r="C19" s="50"/>
      <c r="D19" s="50"/>
      <c r="E19" s="54"/>
      <c r="F19" s="54"/>
      <c r="G19" s="54"/>
      <c r="H19" s="55"/>
      <c r="I19" s="55"/>
      <c r="J19" s="10">
        <f t="shared" si="0"/>
        <v>0</v>
      </c>
      <c r="K19" s="51"/>
    </row>
    <row r="20" spans="1:11" x14ac:dyDescent="0.3">
      <c r="A20" s="42"/>
      <c r="B20" s="50"/>
      <c r="C20" s="50"/>
      <c r="D20" s="50"/>
      <c r="E20" s="54"/>
      <c r="F20" s="56"/>
      <c r="G20" s="56"/>
      <c r="H20" s="57"/>
      <c r="I20" s="57"/>
      <c r="J20" s="10">
        <f t="shared" si="0"/>
        <v>0</v>
      </c>
      <c r="K20" s="51"/>
    </row>
    <row r="21" spans="1:11" x14ac:dyDescent="0.3">
      <c r="A21" s="42"/>
      <c r="B21" s="50"/>
      <c r="C21" s="50"/>
      <c r="D21" s="50"/>
      <c r="E21" s="54"/>
      <c r="F21" s="54"/>
      <c r="G21" s="54"/>
      <c r="H21" s="55"/>
      <c r="I21" s="55"/>
      <c r="J21" s="10">
        <f t="shared" si="0"/>
        <v>0</v>
      </c>
      <c r="K21" s="51"/>
    </row>
    <row r="22" spans="1:11" x14ac:dyDescent="0.3">
      <c r="A22" s="42"/>
      <c r="B22" s="50"/>
      <c r="C22" s="50"/>
      <c r="D22" s="50"/>
      <c r="E22" s="54"/>
      <c r="F22" s="56"/>
      <c r="G22" s="56"/>
      <c r="H22" s="57"/>
      <c r="I22" s="57"/>
      <c r="J22" s="10">
        <f t="shared" si="0"/>
        <v>0</v>
      </c>
      <c r="K22" s="51"/>
    </row>
    <row r="23" spans="1:11" x14ac:dyDescent="0.3">
      <c r="A23" s="42"/>
      <c r="B23" s="50"/>
      <c r="C23" s="50"/>
      <c r="D23" s="50"/>
      <c r="E23" s="54"/>
      <c r="F23" s="54"/>
      <c r="G23" s="54"/>
      <c r="H23" s="55"/>
      <c r="I23" s="55"/>
      <c r="J23" s="10">
        <f t="shared" si="0"/>
        <v>0</v>
      </c>
      <c r="K23" s="51"/>
    </row>
    <row r="24" spans="1:11" x14ac:dyDescent="0.3">
      <c r="A24" s="42"/>
      <c r="B24" s="50"/>
      <c r="C24" s="50"/>
      <c r="D24" s="50"/>
      <c r="E24" s="54"/>
      <c r="F24" s="56"/>
      <c r="G24" s="56"/>
      <c r="H24" s="57"/>
      <c r="I24" s="57"/>
      <c r="J24" s="10">
        <f t="shared" si="0"/>
        <v>0</v>
      </c>
      <c r="K24" s="51"/>
    </row>
    <row r="25" spans="1:11" x14ac:dyDescent="0.3">
      <c r="A25" s="42"/>
      <c r="B25" s="50"/>
      <c r="C25" s="50"/>
      <c r="D25" s="50"/>
      <c r="E25" s="54"/>
      <c r="F25" s="54"/>
      <c r="G25" s="54"/>
      <c r="H25" s="55"/>
      <c r="I25" s="55"/>
      <c r="J25" s="10">
        <f t="shared" si="0"/>
        <v>0</v>
      </c>
      <c r="K25" s="51"/>
    </row>
    <row r="26" spans="1:11" ht="15" thickBot="1" x14ac:dyDescent="0.35">
      <c r="A26" s="42"/>
      <c r="B26" s="50"/>
      <c r="C26" s="50" t="s">
        <v>13</v>
      </c>
      <c r="D26" s="50"/>
      <c r="E26" s="56"/>
      <c r="F26" s="56"/>
      <c r="G26" s="56"/>
      <c r="H26" s="57"/>
      <c r="I26" s="57"/>
      <c r="J26" s="10">
        <f t="shared" si="0"/>
        <v>0</v>
      </c>
      <c r="K26" s="51"/>
    </row>
    <row r="27" spans="1:11" ht="15" thickBot="1" x14ac:dyDescent="0.35">
      <c r="A27" s="94"/>
      <c r="B27" s="94"/>
      <c r="C27" s="94"/>
      <c r="D27" s="94"/>
      <c r="E27" s="94"/>
      <c r="F27" s="94"/>
      <c r="G27" s="52" t="s">
        <v>38</v>
      </c>
      <c r="H27" s="12">
        <f>SUM(H7:H26)</f>
        <v>4.58</v>
      </c>
      <c r="I27" s="12">
        <f>SUM(I7:I26)</f>
        <v>0.92</v>
      </c>
      <c r="J27" s="12">
        <f>SUM(J7:J26)</f>
        <v>5.5</v>
      </c>
      <c r="K27" s="13">
        <f>SUM(K7:K26)</f>
        <v>0</v>
      </c>
    </row>
    <row r="28" spans="1:11" ht="36.6" x14ac:dyDescent="0.3">
      <c r="J28" s="14" t="str">
        <f>IF(J27=Summary!B45,"","DOES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uLkWjHNO/N9ez7cXN/kQO+Iw8swip2GidvP8CyAA+XC4V/v2Nmrol1N9TWmwgW2gTgQ1iaJIgAvN6z30xHIvKg==" saltValue="aqvq6KLQA/d4XCK40VMoRQ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pageSetUpPr fitToPage="1"/>
  </sheetPr>
  <dimension ref="A1:K36"/>
  <sheetViews>
    <sheetView workbookViewId="0">
      <selection activeCell="S16" sqref="S16"/>
    </sheetView>
  </sheetViews>
  <sheetFormatPr defaultColWidth="9.33203125" defaultRowHeight="14.4" x14ac:dyDescent="0.3"/>
  <cols>
    <col min="1" max="1" width="10.88671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Summary!E46</f>
        <v>0</v>
      </c>
      <c r="C3" s="97"/>
      <c r="D3" s="92" t="s">
        <v>165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IF(J27=Summary!B46,"","DOES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/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/>
      <c r="C36" s="100"/>
      <c r="D36" s="101"/>
    </row>
  </sheetData>
  <sheetProtection algorithmName="SHA-512" hashValue="Ugyss2n7ae7jGMK5iXAWBuHOvRAOe0FO4NW373DR5zfvNZu0gHWsqNnQ7HkZDfEAvxEdL+WtTBJnlxYcUt/KGw==" saltValue="K1aILrGZSAXAHAdDp3S3R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pageSetUpPr fitToPage="1"/>
  </sheetPr>
  <dimension ref="A1:K36"/>
  <sheetViews>
    <sheetView workbookViewId="0">
      <selection activeCell="B28" sqref="B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Summary!E47</f>
        <v>0</v>
      </c>
      <c r="C3" s="97"/>
      <c r="D3" s="92" t="s">
        <v>166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 t="s">
        <v>167</v>
      </c>
      <c r="B7" s="28" t="s">
        <v>168</v>
      </c>
      <c r="C7" s="28"/>
      <c r="D7" s="28" t="s">
        <v>169</v>
      </c>
      <c r="E7" s="29" t="s">
        <v>164</v>
      </c>
      <c r="F7" s="29">
        <v>1700</v>
      </c>
      <c r="G7" s="29" t="s">
        <v>56</v>
      </c>
      <c r="H7" s="30">
        <v>6</v>
      </c>
      <c r="I7" s="30"/>
      <c r="J7" s="10">
        <f>SUM(H7:I7)</f>
        <v>6</v>
      </c>
      <c r="K7" s="30"/>
    </row>
    <row r="8" spans="1:11" x14ac:dyDescent="0.3">
      <c r="A8" s="31" t="s">
        <v>170</v>
      </c>
      <c r="B8" s="32" t="s">
        <v>171</v>
      </c>
      <c r="C8" s="32"/>
      <c r="D8" s="32"/>
      <c r="E8" s="42"/>
      <c r="F8" s="42"/>
      <c r="G8" s="42"/>
      <c r="H8" s="51">
        <v>27.34</v>
      </c>
      <c r="I8" s="51"/>
      <c r="J8" s="10">
        <f t="shared" ref="J8:J26" si="0">SUM(H8:I8)</f>
        <v>27.34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14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33.340000000000003</v>
      </c>
      <c r="I27" s="12">
        <f>SUM(I7:I26)</f>
        <v>0</v>
      </c>
      <c r="J27" s="12">
        <f>SUM(J7:J26)</f>
        <v>33.340000000000003</v>
      </c>
      <c r="K27" s="13">
        <f>SUM(K7:K26)</f>
        <v>0</v>
      </c>
    </row>
    <row r="28" spans="1:11" ht="36.6" x14ac:dyDescent="0.3">
      <c r="J28" s="14" t="str">
        <f>IF(J27=Summary!B47,"","DOES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RHre4MY4PoYV22uP0rJq9ej4s/SY+s8XlngSBfCTmaBfqWelqxovIsvuNkgG0KiuTiU7JRqXJh7ajIZ4AQPteQ==" saltValue="TbuT4G6hWNQtmKrlHmcYV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pageSetUpPr fitToPage="1"/>
  </sheetPr>
  <dimension ref="A1:K36"/>
  <sheetViews>
    <sheetView workbookViewId="0">
      <selection activeCell="F7" sqref="F7"/>
    </sheetView>
  </sheetViews>
  <sheetFormatPr defaultColWidth="9.33203125" defaultRowHeight="14.4" x14ac:dyDescent="0.3"/>
  <cols>
    <col min="1" max="1" width="10.88671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Summary!E48</f>
        <v>0</v>
      </c>
      <c r="C3" s="97"/>
      <c r="D3" s="92" t="s">
        <v>172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vWud0wyr2LGLrgsphzfAZJOcKLx2GZx4vIiVivUf+Ysyyslaqc2VZ5V/kqvQibx4kKHlK1rlTWDP5T1PVyuRbA==" saltValue="RvivhtdPaVjxAVO+pPi43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36"/>
  <sheetViews>
    <sheetView workbookViewId="0">
      <selection activeCell="G3" sqref="G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7" width="10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Summary!E8</f>
        <v>0</v>
      </c>
      <c r="C3" s="97"/>
      <c r="D3" s="92" t="s">
        <v>49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IF(J27=Summary!B8,"","DOES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CLnjgvQ4vaVuRcn2nNt2PYhWMB1KEj442nnxwMMq/iNzo541WWmxo7T3aXv6uMY9hs4Xui8SFscFWh+0Wx3YvA==" saltValue="b4ESQ3zasi2zEbI+CcVS5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66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Summary!E49</f>
        <v>0</v>
      </c>
      <c r="C3" s="97"/>
      <c r="D3" s="92" t="s">
        <v>173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dg0RMOqlEG2OiSF83Ww1EV8TveYW3XMbf5XmTG7uhHtq9HuF+h1M91XGwycBffHi3dvbf7yF6dZdtx6dIT3jWA==" saltValue="Td2n8It212T+Tmwq9hKym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3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Summary!E50</f>
        <v>0</v>
      </c>
      <c r="C3" s="97"/>
      <c r="D3" s="92" t="s">
        <v>174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28.8" x14ac:dyDescent="0.3">
      <c r="A7" s="27" t="s">
        <v>175</v>
      </c>
      <c r="B7" s="28" t="s">
        <v>176</v>
      </c>
      <c r="C7" s="28"/>
      <c r="D7" s="28" t="s">
        <v>177</v>
      </c>
      <c r="E7" s="54" t="s">
        <v>178</v>
      </c>
      <c r="F7" s="54">
        <v>2020</v>
      </c>
      <c r="G7" s="54" t="s">
        <v>99</v>
      </c>
      <c r="H7" s="55">
        <v>16.100000000000001</v>
      </c>
      <c r="I7" s="55"/>
      <c r="J7" s="10">
        <f>SUM(H7:I7)</f>
        <v>16.100000000000001</v>
      </c>
      <c r="K7" s="30"/>
    </row>
    <row r="8" spans="1:11" x14ac:dyDescent="0.3">
      <c r="A8" s="31" t="s">
        <v>175</v>
      </c>
      <c r="B8" s="32" t="s">
        <v>179</v>
      </c>
      <c r="C8" s="32"/>
      <c r="D8" s="32" t="s">
        <v>180</v>
      </c>
      <c r="E8" s="56" t="s">
        <v>178</v>
      </c>
      <c r="F8" s="56">
        <v>135</v>
      </c>
      <c r="G8" s="56" t="s">
        <v>99</v>
      </c>
      <c r="H8" s="71">
        <v>30</v>
      </c>
      <c r="I8" s="57">
        <v>6</v>
      </c>
      <c r="J8" s="10">
        <f t="shared" ref="J8:J26" si="0">SUM(H8:I8)</f>
        <v>36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15</v>
      </c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46.1</v>
      </c>
      <c r="I27" s="12">
        <f>SUM(I7:I26)</f>
        <v>6</v>
      </c>
      <c r="J27" s="12">
        <f>SUM(J7:J26)</f>
        <v>52.1</v>
      </c>
      <c r="K27" s="13">
        <f>SUM(K7:K26)</f>
        <v>0</v>
      </c>
    </row>
    <row r="28" spans="1:11" ht="36.6" x14ac:dyDescent="0.3">
      <c r="J28" s="14" t="str">
        <f>IF(J27=Summary!B50,"","DOES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181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182</v>
      </c>
      <c r="C36" s="100"/>
      <c r="D36" s="101"/>
    </row>
  </sheetData>
  <sheetProtection algorithmName="SHA-512" hashValue="AQsJkKuAIRHu7ryeYf8a0cT2yBOhQNBchCuuYUzlQlREcsWlJtDsYIID1TsWZdNV6kIfXYgT2cc87t5hGhufTA==" saltValue="gJQszGg778q18vwjrhNKVw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4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Summary!E52</f>
        <v>0</v>
      </c>
      <c r="C3" s="97"/>
      <c r="D3" s="92" t="s">
        <v>183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IF(J27=Summary!B52,"","DOES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kUBxkfF36xAeBi54+z7aBVPZ301HUTsVpg4YuGMBQjCB1kToqrvVLf1HAjdIJIJwJlzXyJ4k8j9Q7Pj0LY0kag==" saltValue="n/asfMTrC4+Dkse3lgw6V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5">
    <pageSetUpPr fitToPage="1"/>
  </sheetPr>
  <dimension ref="A1:K36"/>
  <sheetViews>
    <sheetView topLeftCell="A10"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Summary!E51</f>
        <v>0</v>
      </c>
      <c r="C3" s="97"/>
      <c r="D3" s="92" t="s">
        <v>184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43.2" x14ac:dyDescent="0.3">
      <c r="A7" s="27">
        <v>44328</v>
      </c>
      <c r="B7" s="72" t="s">
        <v>185</v>
      </c>
      <c r="C7" s="72" t="s">
        <v>186</v>
      </c>
      <c r="D7" s="72" t="s">
        <v>187</v>
      </c>
      <c r="E7" s="29" t="s">
        <v>55</v>
      </c>
      <c r="F7" s="73">
        <v>2780</v>
      </c>
      <c r="G7" s="75" t="s">
        <v>56</v>
      </c>
      <c r="H7" s="30">
        <v>11.99</v>
      </c>
      <c r="I7" s="30">
        <v>0</v>
      </c>
      <c r="J7" s="10">
        <f>SUM(H7:I7)</f>
        <v>11.99</v>
      </c>
      <c r="K7" s="30"/>
    </row>
    <row r="8" spans="1:11" ht="43.2" x14ac:dyDescent="0.3">
      <c r="A8" s="38">
        <v>44333</v>
      </c>
      <c r="B8" s="73" t="s">
        <v>185</v>
      </c>
      <c r="C8" s="73" t="s">
        <v>186</v>
      </c>
      <c r="D8" s="75" t="s">
        <v>188</v>
      </c>
      <c r="E8" s="29" t="s">
        <v>55</v>
      </c>
      <c r="F8" s="73">
        <v>2780</v>
      </c>
      <c r="G8" s="75" t="s">
        <v>56</v>
      </c>
      <c r="H8" s="51">
        <v>11.99</v>
      </c>
      <c r="I8" s="51">
        <v>0</v>
      </c>
      <c r="J8" s="10">
        <f t="shared" ref="J8:J26" si="0">SUM(H8:I8)</f>
        <v>11.99</v>
      </c>
      <c r="K8" s="33"/>
    </row>
    <row r="9" spans="1:11" ht="43.2" x14ac:dyDescent="0.3">
      <c r="A9" s="38">
        <v>44342</v>
      </c>
      <c r="B9" s="74" t="s">
        <v>185</v>
      </c>
      <c r="C9" s="74" t="s">
        <v>186</v>
      </c>
      <c r="D9" s="76" t="s">
        <v>189</v>
      </c>
      <c r="E9" s="29" t="s">
        <v>55</v>
      </c>
      <c r="F9" s="73">
        <v>2780</v>
      </c>
      <c r="G9" s="75" t="s">
        <v>56</v>
      </c>
      <c r="H9" s="51">
        <v>11.99</v>
      </c>
      <c r="I9" s="51">
        <v>0</v>
      </c>
      <c r="J9" s="10">
        <f t="shared" si="0"/>
        <v>11.99</v>
      </c>
      <c r="K9" s="33"/>
    </row>
    <row r="10" spans="1:11" ht="28.8" x14ac:dyDescent="0.3">
      <c r="A10" s="38">
        <v>44329</v>
      </c>
      <c r="B10" s="32" t="s">
        <v>190</v>
      </c>
      <c r="C10" s="74" t="s">
        <v>191</v>
      </c>
      <c r="D10" s="32" t="s">
        <v>192</v>
      </c>
      <c r="E10" s="29" t="s">
        <v>55</v>
      </c>
      <c r="F10" s="73">
        <v>2780</v>
      </c>
      <c r="G10" s="75" t="s">
        <v>56</v>
      </c>
      <c r="H10" s="51">
        <v>72.52</v>
      </c>
      <c r="I10" s="51">
        <v>14.5</v>
      </c>
      <c r="J10" s="10">
        <f t="shared" si="0"/>
        <v>87.02</v>
      </c>
      <c r="K10" s="33"/>
    </row>
    <row r="11" spans="1:11" ht="28.8" x14ac:dyDescent="0.3">
      <c r="A11" s="38">
        <v>44335</v>
      </c>
      <c r="B11" s="32" t="s">
        <v>190</v>
      </c>
      <c r="C11" s="74" t="s">
        <v>191</v>
      </c>
      <c r="D11" s="32" t="s">
        <v>193</v>
      </c>
      <c r="E11" s="29" t="s">
        <v>55</v>
      </c>
      <c r="F11" s="73">
        <v>2780</v>
      </c>
      <c r="G11" s="75" t="s">
        <v>56</v>
      </c>
      <c r="H11" s="51">
        <v>60.61</v>
      </c>
      <c r="I11" s="51">
        <v>12.12</v>
      </c>
      <c r="J11" s="10">
        <f t="shared" si="0"/>
        <v>72.73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16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169.1</v>
      </c>
      <c r="I27" s="12">
        <f>SUM(I7:I26)</f>
        <v>26.619999999999997</v>
      </c>
      <c r="J27" s="12">
        <f>SUM(J7:J26)</f>
        <v>195.72</v>
      </c>
      <c r="K27" s="13">
        <f>SUM(K7:K26)</f>
        <v>0</v>
      </c>
    </row>
    <row r="28" spans="1:11" ht="36.6" x14ac:dyDescent="0.3">
      <c r="J28" s="14" t="str">
        <f>IF(J27=Summary!B51,"","DOES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194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195</v>
      </c>
      <c r="C36" s="100"/>
      <c r="D36" s="101"/>
    </row>
  </sheetData>
  <sheetProtection algorithmName="SHA-512" hashValue="QD2YzAM4oIAzSksLB63ZBYWr6TRcc9ogALhKVssAWn0l6xv00WbVdGSYvIg6Xg6cn9faUsyqkkok/FTNpoz2sw==" saltValue="7KXe5IXxIlHvINJFrRKIj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6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Summary!E53</f>
        <v>0</v>
      </c>
      <c r="C3" s="97"/>
      <c r="D3" s="92" t="s">
        <v>196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IF(J27=Summary!B53,"","DOES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i26yYPFT5aF3Js3mz9zf6tTFLq3iZzArp6cLv1B0SLr2glHmmCG89NKuEIJcYUIeN7JB09OEzlEm55JG7nQ1nw==" saltValue="ALiGLjePUDXL+azXg+HEZ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7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Summary!E54</f>
        <v>0</v>
      </c>
      <c r="C3" s="97"/>
      <c r="D3" s="92" t="s">
        <v>197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IF(J27=Summary!B54,"","DOES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MX+8YdP3giFHO7iFf60ps8L80jfgcxWU5lZvQcPBOGgs2WT47rBJUoqgsckMcWczJSp25GP0ais48FwI4+esfA==" saltValue="UhZfa3InkC2HUuO+nBN+W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8">
    <pageSetUpPr fitToPage="1"/>
  </sheetPr>
  <dimension ref="A1:K36"/>
  <sheetViews>
    <sheetView workbookViewId="0"/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Summary!E55</f>
        <v>0</v>
      </c>
      <c r="C3" s="97"/>
      <c r="D3" s="92" t="s">
        <v>198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43.2" x14ac:dyDescent="0.3">
      <c r="A7" s="27" t="s">
        <v>199</v>
      </c>
      <c r="B7" s="28" t="s">
        <v>200</v>
      </c>
      <c r="C7" s="28" t="s">
        <v>201</v>
      </c>
      <c r="D7" s="28" t="s">
        <v>202</v>
      </c>
      <c r="E7" s="29" t="s">
        <v>203</v>
      </c>
      <c r="F7" s="29">
        <v>2575</v>
      </c>
      <c r="G7" s="29" t="s">
        <v>56</v>
      </c>
      <c r="H7" s="30">
        <v>85.71</v>
      </c>
      <c r="I7" s="30">
        <v>4.29</v>
      </c>
      <c r="J7" s="10">
        <f>SUM(H7:I7)</f>
        <v>90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17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85.71</v>
      </c>
      <c r="I27" s="12">
        <f>SUM(I7:I26)</f>
        <v>4.29</v>
      </c>
      <c r="J27" s="12">
        <f>SUM(J7:J26)</f>
        <v>90</v>
      </c>
      <c r="K27" s="13">
        <f>SUM(K7:K26)</f>
        <v>0</v>
      </c>
    </row>
    <row r="28" spans="1:11" ht="36.6" x14ac:dyDescent="0.3">
      <c r="J28" s="14" t="str">
        <f>IF(J27=Summary!B55,"","DOES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204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d31wvjGuH3kht8qFBMa6tb11SmbRTIOpJz8TlvtIukWQlNCo09T/+ejFrm8Y3A4mfMEfjvd925aLaYP3gbVvIA==" saltValue="zVeFrLPMXJHSYNIBqEVXT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9">
    <pageSetUpPr fitToPage="1"/>
  </sheetPr>
  <dimension ref="A1:K36"/>
  <sheetViews>
    <sheetView workbookViewId="0">
      <selection activeCell="G3" sqref="G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Summary!E57</f>
        <v>0</v>
      </c>
      <c r="C3" s="97"/>
      <c r="D3" s="92" t="s">
        <v>205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IF(J27=Summary!B57,"","DOES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/c025x1UfsiXsY9AK2z4tRhlTeRYgPoou8MSw6D6x6/qbFnnSy49bCZyODqAu5IP7rDHbzou0eryn/y1PyFuqg==" saltValue="QBTjh5GuUWg4W0K7Htd5yg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0">
    <pageSetUpPr fitToPage="1"/>
  </sheetPr>
  <dimension ref="A1:K36"/>
  <sheetViews>
    <sheetView workbookViewId="0">
      <selection activeCell="F13" sqref="F1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Summary!E56</f>
        <v>0</v>
      </c>
      <c r="C3" s="97"/>
      <c r="D3" s="92" t="s">
        <v>206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>
        <v>44334</v>
      </c>
      <c r="B7" s="28" t="s">
        <v>207</v>
      </c>
      <c r="C7" s="28" t="s">
        <v>208</v>
      </c>
      <c r="D7" s="28" t="s">
        <v>209</v>
      </c>
      <c r="E7" s="29" t="s">
        <v>210</v>
      </c>
      <c r="F7" s="59" t="s">
        <v>211</v>
      </c>
      <c r="G7" s="29" t="s">
        <v>75</v>
      </c>
      <c r="H7" s="30">
        <v>226.58</v>
      </c>
      <c r="I7" s="30">
        <v>45.32</v>
      </c>
      <c r="J7" s="10">
        <f>SUM(H7:I7)</f>
        <v>271.90000000000003</v>
      </c>
      <c r="K7" s="30" t="s">
        <v>77</v>
      </c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18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226.58</v>
      </c>
      <c r="I27" s="12">
        <f>SUM(I7:I26)</f>
        <v>45.32</v>
      </c>
      <c r="J27" s="12">
        <f>SUM(J7:J26)</f>
        <v>271.90000000000003</v>
      </c>
      <c r="K27" s="13">
        <f>SUM(K7:K26)</f>
        <v>0</v>
      </c>
    </row>
    <row r="28" spans="1:11" ht="36.6" x14ac:dyDescent="0.3">
      <c r="J28" s="14" t="str">
        <f>IF(J27=Summary!B56,"","DOES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J13eqeg30KlBBKMEUH28SxWn2TlBK33Z6fcAhaDFBSt4DNAnLo4sRjAGHNa73/6BDpGWAfC9GPNWGBimAdI3iA==" saltValue="vqgVEhwqLiFKU8sbUxnmlQ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1">
    <pageSetUpPr fitToPage="1"/>
  </sheetPr>
  <dimension ref="A1:K36"/>
  <sheetViews>
    <sheetView workbookViewId="0">
      <selection activeCell="G3" sqref="G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Summary!E30</f>
        <v>0</v>
      </c>
      <c r="C3" s="97"/>
      <c r="D3" s="92" t="s">
        <v>212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5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IF(J27=Summary!B30,"","DOES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aAgwvSrsmVV6Nlc+xWDDhEk7XTPFPZzwFJY4OTRNav28JUfVL8BqJ+OGNA9PFdgIR5owb5AVpTX+29+wNDKV+Q==" saltValue="PJ0KrvodKcu7tbH+8dp73A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36"/>
  <sheetViews>
    <sheetView workbookViewId="0">
      <selection activeCell="K3" sqref="K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Summary!E63</f>
        <v>0</v>
      </c>
      <c r="C3" s="97"/>
      <c r="D3" s="92" t="s">
        <v>50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/>
      <c r="B7" s="49"/>
      <c r="C7" s="49"/>
      <c r="D7" s="49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64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IF(J27=Summary!B63,"","DOES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EaxNlnXIyZtgXY7M1mh3DHnJ0RZCU6KviG6PCh/1lJmastWvYCOCUllBxiB6DmsIxJKJdXNS0LWLPO3ZUEuuOg==" saltValue="jECXsB2oa/3HTdIEQbw/T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2">
    <pageSetUpPr fitToPage="1"/>
  </sheetPr>
  <dimension ref="A1:K36"/>
  <sheetViews>
    <sheetView workbookViewId="0">
      <selection activeCell="D22" sqref="D22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/>
      <c r="C3" s="97"/>
      <c r="D3" s="92"/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IF(J27=Summary!B63,"","DOES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3">
    <pageSetUpPr fitToPage="1"/>
  </sheetPr>
  <dimension ref="A1:K36"/>
  <sheetViews>
    <sheetView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5546875" customWidth="1"/>
    <col min="10" max="10" width="13.5546875" bestFit="1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Summary!E58</f>
        <v>0</v>
      </c>
      <c r="C3" s="97"/>
      <c r="D3" s="92" t="s">
        <v>213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ht="28.8" x14ac:dyDescent="0.3">
      <c r="A7" s="27">
        <v>44322</v>
      </c>
      <c r="B7" s="28" t="s">
        <v>214</v>
      </c>
      <c r="C7" s="28"/>
      <c r="D7" s="28" t="s">
        <v>215</v>
      </c>
      <c r="E7" s="29" t="s">
        <v>164</v>
      </c>
      <c r="F7" s="59">
        <v>1700</v>
      </c>
      <c r="G7" s="29" t="s">
        <v>56</v>
      </c>
      <c r="H7" s="30">
        <v>4</v>
      </c>
      <c r="I7" s="30"/>
      <c r="J7" s="10">
        <f>SUM(H7:I7)</f>
        <v>4</v>
      </c>
      <c r="K7" s="30">
        <v>0.67</v>
      </c>
    </row>
    <row r="8" spans="1:11" x14ac:dyDescent="0.3">
      <c r="A8" s="38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8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8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8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8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8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8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8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8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8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8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8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8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19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4</v>
      </c>
      <c r="I27" s="12">
        <f>SUM(I7:I26)</f>
        <v>0</v>
      </c>
      <c r="J27" s="12">
        <f>SUM(J7:J26)</f>
        <v>4</v>
      </c>
      <c r="K27" s="13">
        <f>SUM(K7:K26)</f>
        <v>0.67</v>
      </c>
    </row>
    <row r="28" spans="1:11" ht="36.6" x14ac:dyDescent="0.3">
      <c r="J28" s="14" t="str">
        <f>IF(J27=Summary!B58,"","DOES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hvEas7ZoADw+Ryl2nXhuUVzSZjXddoeeD8Ug38x5KsEYdI1bgy/H8926fpwSLcuGSzinde1GFIARuib3a8ROyQ==" saltValue="Wdaq7GxAmgs7LlX2tOGMK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4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Summary!E59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PcxC8gd8YYb19ihwSevzf920fwkcB6s8ZIhIGynWDCdGytVcQmx3jX/lVXjzR8zIIexqrJQ5ae2t/LQMtqvePQ==" saltValue="k6C/pgoB5EULBBqVlw77m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5">
    <pageSetUpPr fitToPage="1"/>
  </sheetPr>
  <dimension ref="A1:K36"/>
  <sheetViews>
    <sheetView workbookViewId="0">
      <selection activeCell="D3" sqref="D3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332031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Summary!E60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IF(J27=Summary!B60,"","DOES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6">
    <pageSetUpPr fitToPage="1"/>
  </sheetPr>
  <dimension ref="A1:K36"/>
  <sheetViews>
    <sheetView workbookViewId="0">
      <selection activeCell="E7" sqref="E7:E17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Summary!E67</f>
        <v>0</v>
      </c>
      <c r="C3" s="97"/>
      <c r="D3" s="92"/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29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29"/>
      <c r="F9" s="31"/>
      <c r="G9" s="31"/>
      <c r="H9" s="33"/>
      <c r="I9" s="33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29"/>
      <c r="F10" s="31"/>
      <c r="G10" s="31"/>
      <c r="H10" s="33"/>
      <c r="I10" s="33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29"/>
      <c r="F11" s="31"/>
      <c r="G11" s="31"/>
      <c r="H11" s="33"/>
      <c r="I11" s="33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29"/>
      <c r="F12" s="31"/>
      <c r="G12" s="31"/>
      <c r="H12" s="33"/>
      <c r="I12" s="33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29"/>
      <c r="F13" s="31"/>
      <c r="G13" s="31"/>
      <c r="H13" s="33"/>
      <c r="I13" s="33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29"/>
      <c r="F14" s="31"/>
      <c r="G14" s="31"/>
      <c r="H14" s="33"/>
      <c r="I14" s="33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29"/>
      <c r="F15" s="31"/>
      <c r="G15" s="31"/>
      <c r="H15" s="33"/>
      <c r="I15" s="33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29"/>
      <c r="F16" s="31"/>
      <c r="G16" s="31"/>
      <c r="H16" s="33"/>
      <c r="I16" s="33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29"/>
      <c r="F17" s="31"/>
      <c r="G17" s="31"/>
      <c r="H17" s="33"/>
      <c r="I17" s="33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IF(J27=Summary!B67,"","DOES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8WHSn5rllcG45o3MylrSpXH12vzI9DhjhrRpRhSV/Lv79lwYonrJsCsg+yT6w5m+sd9VxSi2AgXkPaR7cP8qDg==" saltValue="YUecWXbuq5di6QYi5fLoq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7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Summary!E37</f>
        <v>0</v>
      </c>
      <c r="C3" s="97"/>
      <c r="D3" s="92" t="s">
        <v>216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IF(J27=Summary!B37,"","DOES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OJ+OXzkKN5w2Ev0yiVr8mqcoeTCk+hJyDuLsnUCfqcZ20Je6TCTt7FVuFykIxb99jn0/gZ6KaipQGSFUMEKeyQ==" saltValue="ch+LyrFZVt1bQn+BEBkcf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8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2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Summary!E61</f>
        <v>0</v>
      </c>
      <c r="C3" s="97"/>
      <c r="D3" s="92" t="s">
        <v>217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IF(J27=Summary!B61,"","DOES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4q6agOseshncA+3bRw35R0pguegF8G1kfPZQVleJlnmU+mOnVH3wr+GyKLSKqEmSEe6f/YqztceO771WV6SEJw==" saltValue="ZBcFkKGFPQQ9Yx3NHk950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9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6640625" customWidth="1"/>
    <col min="11" max="11" width="14.44140625" customWidth="1"/>
  </cols>
  <sheetData>
    <row r="1" spans="1:11" x14ac:dyDescent="0.3">
      <c r="A1" s="95" t="s">
        <v>218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Summary!E62</f>
        <v>0</v>
      </c>
      <c r="C3" s="97"/>
      <c r="D3" s="92" t="s">
        <v>219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29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29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29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29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IF(J27=Summary!B62,"","DOES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38JUdR+K2XK4AyxuMRZCka/jhRwB6nM7Pnz/zIslh5Z/Vn+i6gSTm7kfawBGKKWu/6J2R8oL2VlJ5M9DB5U9EA==" saltValue="YILOWgeI/SC32oSB9TD/a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0">
    <pageSetUpPr fitToPage="1"/>
  </sheetPr>
  <dimension ref="A1:K36"/>
  <sheetViews>
    <sheetView topLeftCell="A2" workbookViewId="0">
      <selection activeCell="D16" sqref="D16:D17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554687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Summary!E44</f>
        <v>0</v>
      </c>
      <c r="C3" s="97"/>
      <c r="D3" s="92" t="s">
        <v>220</v>
      </c>
      <c r="E3" s="2" t="s">
        <v>23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7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IF(J27=Summary!B44,"","DOES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algorithmName="SHA-512" hashValue="BDzOqiBL2OW/5U+p8fpHvuxc0Zz1ZMD0NabV7WzHWbSETDlCfPcP/1von4eeHbKcKx49xZI1KS/FhMH6FccT6w==" saltValue="m0QqLuI4g2Asi2raj7qt1g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36"/>
  <sheetViews>
    <sheetView workbookViewId="0">
      <selection activeCell="C26" sqref="C26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Summary!E9</f>
        <v>0</v>
      </c>
      <c r="C3" s="97"/>
      <c r="D3" s="92" t="s">
        <v>51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 t="s">
        <v>52</v>
      </c>
      <c r="B7" s="49" t="s">
        <v>53</v>
      </c>
      <c r="C7" s="49"/>
      <c r="D7" s="49" t="s">
        <v>54</v>
      </c>
      <c r="E7" s="61" t="s">
        <v>55</v>
      </c>
      <c r="F7" s="29">
        <v>2780</v>
      </c>
      <c r="G7" s="29" t="s">
        <v>56</v>
      </c>
      <c r="H7" s="30">
        <v>2.08</v>
      </c>
      <c r="I7" s="30">
        <v>0.41</v>
      </c>
      <c r="J7" s="10">
        <f t="shared" ref="J7:J26" si="0">SUM(H7:I7)</f>
        <v>2.4900000000000002</v>
      </c>
      <c r="K7" s="30"/>
    </row>
    <row r="8" spans="1:11" x14ac:dyDescent="0.3">
      <c r="A8" s="42"/>
      <c r="B8" s="50"/>
      <c r="C8" s="50"/>
      <c r="D8" s="50"/>
      <c r="E8" s="62"/>
      <c r="F8" s="62"/>
      <c r="G8" s="29"/>
      <c r="H8" s="63"/>
      <c r="I8" s="63"/>
      <c r="J8" s="10">
        <f t="shared" si="0"/>
        <v>0</v>
      </c>
      <c r="K8" s="33"/>
    </row>
    <row r="9" spans="1:11" x14ac:dyDescent="0.3">
      <c r="A9" s="42"/>
      <c r="B9" s="50"/>
      <c r="C9" s="50"/>
      <c r="D9" s="50"/>
      <c r="E9" s="62"/>
      <c r="F9" s="62"/>
      <c r="G9" s="62"/>
      <c r="H9" s="63"/>
      <c r="I9" s="63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62"/>
      <c r="F10" s="62"/>
      <c r="G10" s="62"/>
      <c r="H10" s="63"/>
      <c r="I10" s="63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62"/>
      <c r="F11" s="62"/>
      <c r="G11" s="62"/>
      <c r="H11" s="63"/>
      <c r="I11" s="63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62"/>
      <c r="F12" s="62"/>
      <c r="G12" s="62"/>
      <c r="H12" s="63"/>
      <c r="I12" s="63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62"/>
      <c r="F13" s="62"/>
      <c r="G13" s="62"/>
      <c r="H13" s="63"/>
      <c r="I13" s="63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62"/>
      <c r="F14" s="62"/>
      <c r="G14" s="62"/>
      <c r="H14" s="63"/>
      <c r="I14" s="63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62"/>
      <c r="F15" s="62"/>
      <c r="G15" s="62"/>
      <c r="H15" s="63"/>
      <c r="I15" s="63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62"/>
      <c r="F16" s="62"/>
      <c r="G16" s="62"/>
      <c r="H16" s="63"/>
      <c r="I16" s="63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62"/>
      <c r="F17" s="62"/>
      <c r="G17" s="62"/>
      <c r="H17" s="63"/>
      <c r="I17" s="63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62"/>
      <c r="F18" s="62"/>
      <c r="G18" s="62"/>
      <c r="H18" s="63"/>
      <c r="I18" s="63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62"/>
      <c r="F19" s="62"/>
      <c r="G19" s="62"/>
      <c r="H19" s="63"/>
      <c r="I19" s="63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62"/>
      <c r="F20" s="62"/>
      <c r="G20" s="62"/>
      <c r="H20" s="63"/>
      <c r="I20" s="63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62"/>
      <c r="F21" s="62"/>
      <c r="G21" s="62"/>
      <c r="H21" s="63"/>
      <c r="I21" s="63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62"/>
      <c r="F22" s="62"/>
      <c r="G22" s="62"/>
      <c r="H22" s="63"/>
      <c r="I22" s="63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62"/>
      <c r="F23" s="62"/>
      <c r="G23" s="62"/>
      <c r="H23" s="63"/>
      <c r="I23" s="63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62"/>
      <c r="F24" s="62"/>
      <c r="G24" s="62"/>
      <c r="H24" s="63"/>
      <c r="I24" s="63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62"/>
      <c r="F25" s="62"/>
      <c r="G25" s="62"/>
      <c r="H25" s="63"/>
      <c r="I25" s="63"/>
      <c r="J25" s="10">
        <f t="shared" si="0"/>
        <v>0</v>
      </c>
      <c r="K25" s="33"/>
    </row>
    <row r="26" spans="1:11" ht="15" thickBot="1" x14ac:dyDescent="0.35">
      <c r="A26" s="42"/>
      <c r="B26" s="50"/>
      <c r="C26" s="50" t="s">
        <v>4</v>
      </c>
      <c r="D26" s="50"/>
      <c r="E26" s="62"/>
      <c r="F26" s="62"/>
      <c r="G26" s="62"/>
      <c r="H26" s="63"/>
      <c r="I26" s="63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2.08</v>
      </c>
      <c r="I27" s="12">
        <f>SUM(I7:I26)</f>
        <v>0.41</v>
      </c>
      <c r="J27" s="12">
        <f>SUM(J7:J26)</f>
        <v>2.4900000000000002</v>
      </c>
      <c r="K27" s="13">
        <f>SUM(K7:K26)</f>
        <v>0</v>
      </c>
    </row>
    <row r="28" spans="1:11" ht="36.6" x14ac:dyDescent="0.3">
      <c r="J28" s="14" t="str">
        <f>IF(J27=Summary!B9,"","DOES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6"/>
  <sheetViews>
    <sheetView topLeftCell="A2" workbookViewId="0">
      <selection activeCell="K28" sqref="K28"/>
    </sheetView>
  </sheetViews>
  <sheetFormatPr defaultColWidth="9.33203125" defaultRowHeight="14.4" x14ac:dyDescent="0.3"/>
  <cols>
    <col min="1" max="1" width="10.554687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1.44140625" customWidth="1"/>
    <col min="11" max="11" width="14.44140625" customWidth="1"/>
  </cols>
  <sheetData>
    <row r="1" spans="1:11" x14ac:dyDescent="0.3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/>
      <c r="C3" s="97"/>
      <c r="D3" s="92"/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ht="14.25" customHeight="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IF(J27=Summary!B65,"","DOES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43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43</v>
      </c>
      <c r="C36" s="100"/>
      <c r="D36" s="101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36"/>
  <sheetViews>
    <sheetView workbookViewId="0">
      <selection activeCell="C26" sqref="C26"/>
    </sheetView>
  </sheetViews>
  <sheetFormatPr defaultColWidth="9.33203125" defaultRowHeight="14.4" x14ac:dyDescent="0.3"/>
  <cols>
    <col min="1" max="1" width="10.6640625" bestFit="1" customWidth="1"/>
    <col min="2" max="2" width="17.5546875" customWidth="1"/>
    <col min="3" max="3" width="17.5546875" bestFit="1" customWidth="1"/>
    <col min="4" max="4" width="27.33203125" customWidth="1"/>
    <col min="5" max="5" width="9.5546875" customWidth="1"/>
    <col min="6" max="6" width="10.44140625" customWidth="1"/>
    <col min="7" max="7" width="10.5546875" customWidth="1"/>
    <col min="11" max="11" width="14.44140625" customWidth="1"/>
  </cols>
  <sheetData>
    <row r="1" spans="1:1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3">
      <c r="A3" s="2" t="s">
        <v>21</v>
      </c>
      <c r="B3" s="96">
        <f>Summary!E10</f>
        <v>0</v>
      </c>
      <c r="C3" s="97"/>
      <c r="D3" s="92" t="s">
        <v>57</v>
      </c>
      <c r="E3" s="2" t="s">
        <v>23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25</v>
      </c>
      <c r="B5" s="93" t="s">
        <v>26</v>
      </c>
      <c r="C5" s="93" t="s">
        <v>27</v>
      </c>
      <c r="D5" s="93" t="s">
        <v>28</v>
      </c>
      <c r="E5" s="107" t="s">
        <v>29</v>
      </c>
      <c r="F5" s="107"/>
      <c r="G5" s="107"/>
      <c r="H5" s="107" t="s">
        <v>30</v>
      </c>
      <c r="I5" s="107"/>
      <c r="J5" s="107"/>
      <c r="K5" s="108"/>
    </row>
    <row r="6" spans="1:11" ht="29.4" thickBot="1" x14ac:dyDescent="0.35">
      <c r="A6" s="6"/>
      <c r="B6" s="7"/>
      <c r="C6" s="7"/>
      <c r="D6" s="7"/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9" t="s">
        <v>37</v>
      </c>
    </row>
    <row r="7" spans="1:11" x14ac:dyDescent="0.3">
      <c r="A7" s="48">
        <v>44343</v>
      </c>
      <c r="B7" s="49" t="s">
        <v>58</v>
      </c>
      <c r="C7" s="49" t="s">
        <v>59</v>
      </c>
      <c r="D7" s="49" t="s">
        <v>60</v>
      </c>
      <c r="E7" s="29" t="s">
        <v>61</v>
      </c>
      <c r="F7" s="29">
        <v>2150</v>
      </c>
      <c r="G7" s="29" t="s">
        <v>62</v>
      </c>
      <c r="H7" s="30">
        <v>87.43</v>
      </c>
      <c r="I7" s="30">
        <v>0</v>
      </c>
      <c r="J7" s="10">
        <f>SUM(H7:I7)</f>
        <v>87.43</v>
      </c>
      <c r="K7" s="30"/>
    </row>
    <row r="8" spans="1:11" x14ac:dyDescent="0.3">
      <c r="A8" s="53"/>
      <c r="B8" s="50"/>
      <c r="C8" s="50"/>
      <c r="D8" s="49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 t="s">
        <v>63</v>
      </c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38</v>
      </c>
      <c r="H27" s="12">
        <f>SUM(H7:H26)</f>
        <v>87.43</v>
      </c>
      <c r="I27" s="12">
        <f>SUM(I7:I26)</f>
        <v>0</v>
      </c>
      <c r="J27" s="12">
        <f>SUM(J7:J26)</f>
        <v>87.43</v>
      </c>
      <c r="K27" s="13">
        <f>SUM(K7:K26)</f>
        <v>0</v>
      </c>
    </row>
    <row r="28" spans="1:11" ht="36.6" x14ac:dyDescent="0.3">
      <c r="J28" s="14" t="str">
        <f>IF(J27=Summary!B10,"","DOES NOT BALANCE")</f>
        <v/>
      </c>
    </row>
    <row r="29" spans="1:11" x14ac:dyDescent="0.3">
      <c r="A29" s="109" t="s">
        <v>39</v>
      </c>
      <c r="B29" s="109"/>
      <c r="C29" s="109"/>
      <c r="D29" s="109"/>
      <c r="E29" s="110">
        <f>Summary!B2</f>
        <v>0</v>
      </c>
      <c r="F29" s="110"/>
    </row>
    <row r="31" spans="1:11" x14ac:dyDescent="0.3">
      <c r="A31" s="15" t="s">
        <v>40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104" t="s">
        <v>41</v>
      </c>
      <c r="B32" s="105"/>
      <c r="C32" s="105"/>
      <c r="D32" s="106"/>
      <c r="E32" s="20"/>
      <c r="F32" s="20"/>
      <c r="G32" s="19"/>
    </row>
    <row r="33" spans="1:11" x14ac:dyDescent="0.3">
      <c r="A33" s="104"/>
      <c r="B33" s="105"/>
      <c r="C33" s="105"/>
      <c r="D33" s="106"/>
      <c r="E33" s="20"/>
      <c r="F33" s="20"/>
      <c r="G33" s="21" t="s">
        <v>42</v>
      </c>
      <c r="H33" s="22"/>
      <c r="I33" s="22"/>
      <c r="J33" s="22"/>
      <c r="K33" s="23"/>
    </row>
    <row r="34" spans="1:11" x14ac:dyDescent="0.3">
      <c r="A34" s="104"/>
      <c r="B34" s="105"/>
      <c r="C34" s="105"/>
      <c r="D34" s="106"/>
      <c r="E34" s="20"/>
      <c r="F34" s="20"/>
      <c r="G34" s="24"/>
      <c r="K34" s="25"/>
    </row>
    <row r="35" spans="1:11" ht="23.25" customHeight="1" x14ac:dyDescent="0.3">
      <c r="A35" s="24" t="s">
        <v>21</v>
      </c>
      <c r="B35" s="102" t="s">
        <v>64</v>
      </c>
      <c r="C35" s="102"/>
      <c r="D35" s="103"/>
      <c r="E35" s="18"/>
      <c r="F35" s="18"/>
      <c r="G35" s="26" t="s">
        <v>44</v>
      </c>
      <c r="H35" s="98" t="s">
        <v>45</v>
      </c>
      <c r="I35" s="98"/>
      <c r="J35" s="98"/>
      <c r="K35" s="99"/>
    </row>
    <row r="36" spans="1:11" ht="25.5" customHeight="1" x14ac:dyDescent="0.3">
      <c r="A36" s="26" t="s">
        <v>46</v>
      </c>
      <c r="B36" s="100" t="s">
        <v>64</v>
      </c>
      <c r="C36" s="100"/>
      <c r="D36" s="101"/>
    </row>
  </sheetData>
  <sheetProtection algorithmName="SHA-512" hashValue="yFp7zeFpNKZOJsImBlje+NY6rBS1qSIvtM6n3b54iXpUayONvFrohevL8yUtPHCtSZhtqpgh5BexvLpyo94DkQ==" saltValue="QlF4gTFgnrizedUGzeSZww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0" ma:contentTypeDescription="Create a new document." ma:contentTypeScope="" ma:versionID="acc5703097490e29ffab3c51829484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1d5eec3c12ee2e8127422d567928f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E67D5-1329-4980-BFD5-1620137D108A}">
  <ds:schemaRefs>
    <ds:schemaRef ds:uri="http://purl.org/dc/terms/"/>
    <ds:schemaRef ds:uri="http://schemas.openxmlformats.org/package/2006/metadata/core-properties"/>
    <ds:schemaRef ds:uri="http://purl.org/dc/dcmitype/"/>
    <ds:schemaRef ds:uri="33360007-4142-45bf-9768-608a10c9219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0C7C22-4530-4AA2-A0E1-B3D83C2AB7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01050-97D4-405F-BE8F-3BABD0087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Roger Burnham</cp:lastModifiedBy>
  <dcterms:modified xsi:type="dcterms:W3CDTF">2021-08-18T09:30:18Z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